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OŠ Mrkopalj\Desktop\"/>
    </mc:Choice>
  </mc:AlternateContent>
  <xr:revisionPtr revIDLastSave="0" documentId="13_ncr:1_{2569151F-C7C1-4AB8-996B-9248E5A744DE}"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E332" i="9" s="1"/>
  <c r="G332" i="9"/>
  <c r="F332" i="9"/>
  <c r="B332" i="9"/>
  <c r="H331" i="9"/>
  <c r="G331" i="9"/>
  <c r="F331" i="9"/>
  <c r="E331" i="9"/>
  <c r="B331" i="9" s="1"/>
  <c r="H330" i="9"/>
  <c r="G330" i="9"/>
  <c r="E330" i="9" s="1"/>
  <c r="F330" i="9"/>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B291" i="9"/>
  <c r="M290" i="9"/>
  <c r="L290" i="9"/>
  <c r="F290" i="9"/>
  <c r="E290" i="9"/>
  <c r="B290" i="9" s="1"/>
  <c r="M289" i="9"/>
  <c r="L289" i="9"/>
  <c r="F289" i="9"/>
  <c r="B289" i="9" s="1"/>
  <c r="E289" i="9"/>
  <c r="M288" i="9"/>
  <c r="L288" i="9"/>
  <c r="F288" i="9" s="1"/>
  <c r="B288" i="9" s="1"/>
  <c r="E288" i="9"/>
  <c r="M287" i="9"/>
  <c r="F287" i="9" s="1"/>
  <c r="L287" i="9"/>
  <c r="E287" i="9"/>
  <c r="B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L275" i="9"/>
  <c r="E275" i="9"/>
  <c r="B275" i="9"/>
  <c r="M274" i="9"/>
  <c r="L274" i="9"/>
  <c r="F274" i="9"/>
  <c r="E274" i="9"/>
  <c r="B274" i="9" s="1"/>
  <c r="M273" i="9"/>
  <c r="L273" i="9"/>
  <c r="F273" i="9"/>
  <c r="B273" i="9" s="1"/>
  <c r="E273" i="9"/>
  <c r="M272" i="9"/>
  <c r="L272" i="9"/>
  <c r="F272" i="9" s="1"/>
  <c r="B272" i="9" s="1"/>
  <c r="E272" i="9"/>
  <c r="M271" i="9"/>
  <c r="F271" i="9" s="1"/>
  <c r="L271" i="9"/>
  <c r="E271" i="9"/>
  <c r="B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F255" i="9" s="1"/>
  <c r="L255" i="9"/>
  <c r="E255" i="9"/>
  <c r="B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E244" i="9"/>
  <c r="M243" i="9"/>
  <c r="F243" i="9" s="1"/>
  <c r="B243" i="9" s="1"/>
  <c r="L243" i="9"/>
  <c r="E243" i="9"/>
  <c r="M242" i="9"/>
  <c r="F242" i="9" s="1"/>
  <c r="L242" i="9"/>
  <c r="E242" i="9"/>
  <c r="M241" i="9"/>
  <c r="L241" i="9"/>
  <c r="F241" i="9"/>
  <c r="B241" i="9" s="1"/>
  <c r="E241" i="9"/>
  <c r="M240" i="9"/>
  <c r="L240" i="9"/>
  <c r="F240" i="9" s="1"/>
  <c r="B240" i="9" s="1"/>
  <c r="E240" i="9"/>
  <c r="M239" i="9"/>
  <c r="F239" i="9" s="1"/>
  <c r="L239" i="9"/>
  <c r="E239" i="9"/>
  <c r="M238" i="9"/>
  <c r="F238" i="9" s="1"/>
  <c r="L238" i="9"/>
  <c r="E238" i="9"/>
  <c r="M237" i="9"/>
  <c r="F237" i="9" s="1"/>
  <c r="B237" i="9" s="1"/>
  <c r="L237" i="9"/>
  <c r="E237" i="9"/>
  <c r="M236" i="9"/>
  <c r="L236" i="9"/>
  <c r="E236" i="9"/>
  <c r="M235" i="9"/>
  <c r="F235" i="9" s="1"/>
  <c r="L235" i="9"/>
  <c r="E235" i="9"/>
  <c r="B235" i="9" s="1"/>
  <c r="M234" i="9"/>
  <c r="L234" i="9"/>
  <c r="F234" i="9"/>
  <c r="E234" i="9"/>
  <c r="M233" i="9"/>
  <c r="L233" i="9"/>
  <c r="F233" i="9"/>
  <c r="B233" i="9" s="1"/>
  <c r="E233" i="9"/>
  <c r="M232" i="9"/>
  <c r="L232" i="9"/>
  <c r="F232" i="9" s="1"/>
  <c r="B232" i="9" s="1"/>
  <c r="E232" i="9"/>
  <c r="M231" i="9"/>
  <c r="F231" i="9" s="1"/>
  <c r="L231" i="9"/>
  <c r="E231" i="9"/>
  <c r="B231" i="9" s="1"/>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H143" i="9"/>
  <c r="G143" i="9"/>
  <c r="E143" i="9" s="1"/>
  <c r="B143" i="9" s="1"/>
  <c r="F143" i="9"/>
  <c r="H142" i="9"/>
  <c r="G142" i="9"/>
  <c r="F142" i="9"/>
  <c r="E142" i="9"/>
  <c r="B142" i="9" s="1"/>
  <c r="H141" i="9"/>
  <c r="E141" i="9" s="1"/>
  <c r="B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E133" i="9" s="1"/>
  <c r="G133" i="9"/>
  <c r="F133" i="9"/>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E125" i="9" s="1"/>
  <c r="G125" i="9"/>
  <c r="F125" i="9"/>
  <c r="H124" i="9"/>
  <c r="G124" i="9"/>
  <c r="E124" i="9" s="1"/>
  <c r="B124" i="9" s="1"/>
  <c r="F124" i="9"/>
  <c r="H123" i="9"/>
  <c r="G123" i="9"/>
  <c r="F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E114" i="9" s="1"/>
  <c r="B114" i="9" s="1"/>
  <c r="F114" i="9"/>
  <c r="H113" i="9"/>
  <c r="E113" i="9" s="1"/>
  <c r="B113" i="9" s="1"/>
  <c r="G113" i="9"/>
  <c r="F113" i="9"/>
  <c r="H112" i="9"/>
  <c r="G112" i="9"/>
  <c r="E112" i="9" s="1"/>
  <c r="B112" i="9" s="1"/>
  <c r="F112" i="9"/>
  <c r="H111" i="9"/>
  <c r="G111" i="9"/>
  <c r="E111" i="9" s="1"/>
  <c r="B111" i="9" s="1"/>
  <c r="F111" i="9"/>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F57" i="9"/>
  <c r="H56" i="9"/>
  <c r="E56" i="9" s="1"/>
  <c r="B56" i="9" s="1"/>
  <c r="G56" i="9"/>
  <c r="F56" i="9"/>
  <c r="H55" i="9"/>
  <c r="G55" i="9"/>
  <c r="F55" i="9"/>
  <c r="E55" i="9"/>
  <c r="B55" i="9" s="1"/>
  <c r="H54" i="9"/>
  <c r="G54" i="9"/>
  <c r="E54" i="9" s="1"/>
  <c r="F54" i="9"/>
  <c r="H53" i="9"/>
  <c r="G53" i="9"/>
  <c r="F53" i="9"/>
  <c r="H52" i="9"/>
  <c r="E52" i="9" s="1"/>
  <c r="B52" i="9" s="1"/>
  <c r="G52" i="9"/>
  <c r="F52" i="9"/>
  <c r="H51" i="9"/>
  <c r="E51" i="9" s="1"/>
  <c r="B51" i="9" s="1"/>
  <c r="G51" i="9"/>
  <c r="F51" i="9"/>
  <c r="H50" i="9"/>
  <c r="G50" i="9"/>
  <c r="E50" i="9" s="1"/>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F38" i="9"/>
  <c r="H37" i="9"/>
  <c r="G37" i="9"/>
  <c r="E37" i="9" s="1"/>
  <c r="B37" i="9" s="1"/>
  <c r="F37" i="9"/>
  <c r="H36" i="9"/>
  <c r="G36" i="9"/>
  <c r="F36" i="9"/>
  <c r="H35" i="9"/>
  <c r="E35" i="9" s="1"/>
  <c r="B35" i="9" s="1"/>
  <c r="G35" i="9"/>
  <c r="F35" i="9"/>
  <c r="H34" i="9"/>
  <c r="G34" i="9"/>
  <c r="F34" i="9"/>
  <c r="H33" i="9"/>
  <c r="G33" i="9"/>
  <c r="E33" i="9" s="1"/>
  <c r="B33" i="9" s="1"/>
  <c r="F33" i="9"/>
  <c r="H32" i="9"/>
  <c r="E32" i="9" s="1"/>
  <c r="B32" i="9" s="1"/>
  <c r="G32" i="9"/>
  <c r="F32" i="9"/>
  <c r="H31" i="9"/>
  <c r="G31" i="9"/>
  <c r="E31" i="9" s="1"/>
  <c r="B31" i="9" s="1"/>
  <c r="F31" i="9"/>
  <c r="H30" i="9"/>
  <c r="G30" i="9"/>
  <c r="E30" i="9" s="1"/>
  <c r="F30" i="9"/>
  <c r="H29" i="9"/>
  <c r="G29" i="9"/>
  <c r="E29" i="9" s="1"/>
  <c r="B29" i="9" s="1"/>
  <c r="F29" i="9"/>
  <c r="H28" i="9"/>
  <c r="G28" i="9"/>
  <c r="F28" i="9"/>
  <c r="E28" i="9"/>
  <c r="B28" i="9" s="1"/>
  <c r="H27" i="9"/>
  <c r="G27" i="9"/>
  <c r="F27" i="9"/>
  <c r="E27" i="9"/>
  <c r="H26" i="9"/>
  <c r="G26" i="9"/>
  <c r="F26" i="9"/>
  <c r="H25" i="9"/>
  <c r="G25" i="9"/>
  <c r="E25" i="9" s="1"/>
  <c r="B25" i="9" s="1"/>
  <c r="F25" i="9"/>
  <c r="F24" i="9"/>
  <c r="F4" i="9"/>
  <c r="O3" i="9"/>
  <c r="G296" i="9" s="1"/>
  <c r="E296" i="9" s="1"/>
  <c r="B296" i="9" s="1"/>
  <c r="I3" i="9"/>
  <c r="H3" i="9"/>
  <c r="G3" i="9"/>
  <c r="D104" i="8"/>
  <c r="C1681" i="1" s="1"/>
  <c r="H1681" i="1" s="1"/>
  <c r="D97" i="8"/>
  <c r="D92" i="8"/>
  <c r="D87" i="8"/>
  <c r="D82" i="8"/>
  <c r="D77" i="8"/>
  <c r="D72" i="8"/>
  <c r="D67" i="8"/>
  <c r="D62" i="8"/>
  <c r="D57" i="8"/>
  <c r="D52" i="8"/>
  <c r="C1629" i="1" s="1"/>
  <c r="H1629" i="1" s="1"/>
  <c r="D46" i="8"/>
  <c r="D37" i="8"/>
  <c r="D27" i="8"/>
  <c r="D25" i="8" s="1"/>
  <c r="C1602" i="1" s="1"/>
  <c r="D18" i="8"/>
  <c r="D8" i="8"/>
  <c r="D6" i="8" s="1"/>
  <c r="C1583" i="1" s="1"/>
  <c r="H1583" i="1" s="1"/>
  <c r="E44" i="7"/>
  <c r="D44" i="7"/>
  <c r="E39" i="7"/>
  <c r="D39" i="7"/>
  <c r="D38" i="7" s="1"/>
  <c r="H35" i="3" s="1"/>
  <c r="E38" i="7"/>
  <c r="I35" i="3" s="1"/>
  <c r="E30" i="7"/>
  <c r="D30" i="7"/>
  <c r="E23" i="7"/>
  <c r="E22" i="7" s="1"/>
  <c r="D23" i="7"/>
  <c r="D22" i="7"/>
  <c r="E14" i="7"/>
  <c r="D14" i="7"/>
  <c r="E7" i="7"/>
  <c r="E6" i="7" s="1"/>
  <c r="D1539" i="1" s="1"/>
  <c r="D7" i="7"/>
  <c r="D6" i="7"/>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E114" i="6" s="1"/>
  <c r="I30" i="3"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D277" i="5"/>
  <c r="C1281" i="1" s="1"/>
  <c r="F276" i="5"/>
  <c r="F275" i="5"/>
  <c r="E274" i="5"/>
  <c r="F273" i="5"/>
  <c r="F272" i="5"/>
  <c r="F271" i="5"/>
  <c r="F270" i="5"/>
  <c r="F269" i="5"/>
  <c r="F268" i="5"/>
  <c r="F267" i="5"/>
  <c r="F266" i="5"/>
  <c r="F265" i="5"/>
  <c r="F264" i="5"/>
  <c r="E264" i="5"/>
  <c r="D264" i="5"/>
  <c r="F263" i="5"/>
  <c r="F262" i="5"/>
  <c r="F261" i="5"/>
  <c r="E260" i="5"/>
  <c r="D260" i="5"/>
  <c r="F259" i="5"/>
  <c r="F258" i="5"/>
  <c r="F257" i="5"/>
  <c r="E256" i="5"/>
  <c r="D1260" i="1" s="1"/>
  <c r="D256" i="5"/>
  <c r="D255" i="5" s="1"/>
  <c r="C1259" i="1" s="1"/>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F82" i="5"/>
  <c r="E82" i="5"/>
  <c r="D82" i="5"/>
  <c r="F81" i="5"/>
  <c r="F80" i="5"/>
  <c r="F79" i="5"/>
  <c r="F78" i="5"/>
  <c r="F77" i="5"/>
  <c r="F76" i="5"/>
  <c r="E76" i="5"/>
  <c r="D76" i="5"/>
  <c r="F75" i="5"/>
  <c r="F74" i="5"/>
  <c r="F73" i="5"/>
  <c r="F72" i="5"/>
  <c r="E71" i="5"/>
  <c r="D1076" i="1"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F630" i="4" s="1"/>
  <c r="F629" i="4"/>
  <c r="D629"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E584" i="4" s="1"/>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C531" i="1" s="1"/>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E473" i="4"/>
  <c r="D473" i="4"/>
  <c r="F473" i="4" s="1"/>
  <c r="F472" i="4"/>
  <c r="F471" i="4"/>
  <c r="E470" i="4"/>
  <c r="E466" i="4" s="1"/>
  <c r="E430" i="4" s="1"/>
  <c r="D424" i="1" s="1"/>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F428" i="4"/>
  <c r="E428" i="4"/>
  <c r="D428" i="4"/>
  <c r="E427" i="4"/>
  <c r="D422" i="1" s="1"/>
  <c r="H422" i="1" s="1"/>
  <c r="D427" i="4"/>
  <c r="D648" i="4" s="1"/>
  <c r="F426" i="4"/>
  <c r="E426" i="4"/>
  <c r="D421" i="1" s="1"/>
  <c r="H421" i="1" s="1"/>
  <c r="D426" i="4"/>
  <c r="D647" i="4" s="1"/>
  <c r="F647" i="4" s="1"/>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E401" i="4"/>
  <c r="D396" i="1" s="1"/>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D362" i="4"/>
  <c r="C357" i="1" s="1"/>
  <c r="E361" i="4"/>
  <c r="F359" i="4"/>
  <c r="E358" i="4"/>
  <c r="D358" i="4"/>
  <c r="F358" i="4" s="1"/>
  <c r="F357" i="4"/>
  <c r="F356" i="4"/>
  <c r="E355" i="4"/>
  <c r="E354" i="4" s="1"/>
  <c r="D355" i="4"/>
  <c r="F355" i="4" s="1"/>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E314" i="4"/>
  <c r="D314" i="4"/>
  <c r="F314" i="4" s="1"/>
  <c r="F313" i="4"/>
  <c r="F312" i="4"/>
  <c r="F311" i="4"/>
  <c r="F310" i="4"/>
  <c r="E310" i="4"/>
  <c r="D310" i="4"/>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D273" i="4"/>
  <c r="F273" i="4" s="1"/>
  <c r="F272" i="4"/>
  <c r="F271" i="4"/>
  <c r="F270" i="4"/>
  <c r="F269" i="4"/>
  <c r="E269" i="4"/>
  <c r="D269" i="4"/>
  <c r="F268" i="4"/>
  <c r="F267" i="4"/>
  <c r="F266" i="4"/>
  <c r="F265" i="4"/>
  <c r="F264" i="4"/>
  <c r="F263" i="4"/>
  <c r="E263" i="4"/>
  <c r="D263" i="4"/>
  <c r="D262" i="4" s="1"/>
  <c r="F262" i="4" s="1"/>
  <c r="E262" i="4"/>
  <c r="F261" i="4"/>
  <c r="F260" i="4"/>
  <c r="F259" i="4"/>
  <c r="F258" i="4"/>
  <c r="F257" i="4"/>
  <c r="E257" i="4"/>
  <c r="D257" i="4"/>
  <c r="F256" i="4"/>
  <c r="F255" i="4"/>
  <c r="E254" i="4"/>
  <c r="D250" i="1" s="1"/>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D230" i="4" s="1"/>
  <c r="F230" i="4" s="1"/>
  <c r="F229" i="4"/>
  <c r="F228" i="4"/>
  <c r="F227" i="4"/>
  <c r="F226" i="4"/>
  <c r="E225" i="4"/>
  <c r="D225" i="4"/>
  <c r="F225" i="4" s="1"/>
  <c r="F224" i="4"/>
  <c r="F223" i="4"/>
  <c r="F222" i="4"/>
  <c r="E222" i="4"/>
  <c r="E221" i="4" s="1"/>
  <c r="D222" i="4"/>
  <c r="F220" i="4"/>
  <c r="F219" i="4"/>
  <c r="F218" i="4"/>
  <c r="F217" i="4"/>
  <c r="E216" i="4"/>
  <c r="E202" i="4" s="1"/>
  <c r="D216" i="4"/>
  <c r="F216" i="4" s="1"/>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1" i="1" s="1"/>
  <c r="D135" i="4"/>
  <c r="D134" i="4" s="1"/>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D106"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C79" i="1" s="1"/>
  <c r="F81" i="4"/>
  <c r="F80" i="4"/>
  <c r="F79" i="4"/>
  <c r="F78" i="4"/>
  <c r="E77" i="4"/>
  <c r="D77" i="4"/>
  <c r="F77" i="4" s="1"/>
  <c r="F76" i="4"/>
  <c r="F75" i="4"/>
  <c r="E74" i="4"/>
  <c r="D74" i="4"/>
  <c r="F74" i="4" s="1"/>
  <c r="F73" i="4"/>
  <c r="F72" i="4"/>
  <c r="F71" i="4"/>
  <c r="E71" i="4"/>
  <c r="D71" i="4"/>
  <c r="F70" i="4"/>
  <c r="F69" i="4"/>
  <c r="E68" i="4"/>
  <c r="D64" i="1" s="1"/>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D49" i="4"/>
  <c r="C45" i="1"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H36" i="3"/>
  <c r="G36" i="3"/>
  <c r="B36"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C1684" i="1"/>
  <c r="G1684" i="1" s="1"/>
  <c r="C1683" i="1"/>
  <c r="H1683" i="1" s="1"/>
  <c r="H1682" i="1"/>
  <c r="C1682" i="1"/>
  <c r="G1682" i="1" s="1"/>
  <c r="G1681" i="1"/>
  <c r="C1680" i="1"/>
  <c r="G1680" i="1" s="1"/>
  <c r="G1679" i="1"/>
  <c r="C1679" i="1"/>
  <c r="H1679" i="1" s="1"/>
  <c r="C1678" i="1"/>
  <c r="G1678" i="1" s="1"/>
  <c r="H1677" i="1"/>
  <c r="G1677" i="1"/>
  <c r="C1677" i="1"/>
  <c r="H1676" i="1"/>
  <c r="C1676" i="1"/>
  <c r="G1676" i="1" s="1"/>
  <c r="G1675" i="1"/>
  <c r="C1675" i="1"/>
  <c r="H1675" i="1" s="1"/>
  <c r="H1674" i="1"/>
  <c r="C1674" i="1"/>
  <c r="G1674" i="1" s="1"/>
  <c r="H1673" i="1"/>
  <c r="G1673" i="1"/>
  <c r="C1673" i="1"/>
  <c r="H1672" i="1"/>
  <c r="G1672" i="1"/>
  <c r="C1672" i="1"/>
  <c r="G1671" i="1"/>
  <c r="C1671" i="1"/>
  <c r="H1671" i="1" s="1"/>
  <c r="H1670" i="1"/>
  <c r="C1670" i="1"/>
  <c r="G1670" i="1" s="1"/>
  <c r="H1669" i="1"/>
  <c r="G1669" i="1"/>
  <c r="C1669" i="1"/>
  <c r="G1668" i="1"/>
  <c r="C1668" i="1"/>
  <c r="H1668" i="1" s="1"/>
  <c r="G1667" i="1"/>
  <c r="C1667" i="1"/>
  <c r="H1667" i="1" s="1"/>
  <c r="H1666" i="1"/>
  <c r="C1666" i="1"/>
  <c r="G1666" i="1" s="1"/>
  <c r="H1665" i="1"/>
  <c r="G1665" i="1"/>
  <c r="C1665" i="1"/>
  <c r="H1664" i="1"/>
  <c r="G1664" i="1"/>
  <c r="C1664" i="1"/>
  <c r="G1663" i="1"/>
  <c r="C1663" i="1"/>
  <c r="H1663" i="1" s="1"/>
  <c r="H1662" i="1"/>
  <c r="C1662" i="1"/>
  <c r="G1662" i="1" s="1"/>
  <c r="H1661" i="1"/>
  <c r="G1661" i="1"/>
  <c r="C1661" i="1"/>
  <c r="C1660" i="1"/>
  <c r="H1660" i="1" s="1"/>
  <c r="G1659" i="1"/>
  <c r="C1659" i="1"/>
  <c r="H1659" i="1" s="1"/>
  <c r="C1658" i="1"/>
  <c r="G1658" i="1" s="1"/>
  <c r="H1657" i="1"/>
  <c r="G1657" i="1"/>
  <c r="C1657" i="1"/>
  <c r="H1656" i="1"/>
  <c r="G1656" i="1"/>
  <c r="C1656" i="1"/>
  <c r="C1655" i="1"/>
  <c r="H1655" i="1" s="1"/>
  <c r="H1654" i="1"/>
  <c r="C1654" i="1"/>
  <c r="G1654" i="1" s="1"/>
  <c r="H1653" i="1"/>
  <c r="G1653" i="1"/>
  <c r="C1653" i="1"/>
  <c r="C1652" i="1"/>
  <c r="H1652" i="1" s="1"/>
  <c r="G1651" i="1"/>
  <c r="C1651" i="1"/>
  <c r="H1651" i="1" s="1"/>
  <c r="C1650" i="1"/>
  <c r="G1650" i="1" s="1"/>
  <c r="H1649" i="1"/>
  <c r="G1649" i="1"/>
  <c r="C1649" i="1"/>
  <c r="H1648" i="1"/>
  <c r="G1648" i="1"/>
  <c r="C1648" i="1"/>
  <c r="C1647" i="1"/>
  <c r="H1647" i="1" s="1"/>
  <c r="H1646" i="1"/>
  <c r="C1646" i="1"/>
  <c r="G1646" i="1" s="1"/>
  <c r="H1645" i="1"/>
  <c r="G1645" i="1"/>
  <c r="C1645" i="1"/>
  <c r="C1644" i="1"/>
  <c r="H1644" i="1" s="1"/>
  <c r="G1643" i="1"/>
  <c r="C1643" i="1"/>
  <c r="H1643" i="1" s="1"/>
  <c r="C1642" i="1"/>
  <c r="G1642" i="1" s="1"/>
  <c r="H1641" i="1"/>
  <c r="G1641" i="1"/>
  <c r="C1641" i="1"/>
  <c r="H1640" i="1"/>
  <c r="G1640" i="1"/>
  <c r="C1640" i="1"/>
  <c r="C1639" i="1"/>
  <c r="H1639" i="1" s="1"/>
  <c r="H1638" i="1"/>
  <c r="C1638" i="1"/>
  <c r="G1638" i="1" s="1"/>
  <c r="H1637" i="1"/>
  <c r="G1637" i="1"/>
  <c r="C1637" i="1"/>
  <c r="C1636" i="1"/>
  <c r="H1636" i="1" s="1"/>
  <c r="C1635" i="1"/>
  <c r="H1635" i="1" s="1"/>
  <c r="C1634" i="1"/>
  <c r="G1634" i="1" s="1"/>
  <c r="H1633" i="1"/>
  <c r="G1633" i="1"/>
  <c r="C1633" i="1"/>
  <c r="C1632" i="1"/>
  <c r="G1632" i="1" s="1"/>
  <c r="C1631" i="1"/>
  <c r="H1631" i="1" s="1"/>
  <c r="H1630" i="1"/>
  <c r="C1630" i="1"/>
  <c r="G1630" i="1" s="1"/>
  <c r="G1627" i="1"/>
  <c r="C1627" i="1"/>
  <c r="H1627" i="1" s="1"/>
  <c r="C1626" i="1"/>
  <c r="G1626" i="1" s="1"/>
  <c r="H1625" i="1"/>
  <c r="C1625" i="1"/>
  <c r="G1625" i="1" s="1"/>
  <c r="H1624" i="1"/>
  <c r="G1624" i="1"/>
  <c r="C1624" i="1"/>
  <c r="C1623" i="1"/>
  <c r="C1620" i="1"/>
  <c r="H1620" i="1" s="1"/>
  <c r="C1619" i="1"/>
  <c r="C1618" i="1"/>
  <c r="H1618" i="1" s="1"/>
  <c r="H1617" i="1"/>
  <c r="C1617" i="1"/>
  <c r="G1617" i="1" s="1"/>
  <c r="H1616" i="1"/>
  <c r="G1616" i="1"/>
  <c r="C1616" i="1"/>
  <c r="C1615" i="1"/>
  <c r="C1614" i="1"/>
  <c r="H1614" i="1" s="1"/>
  <c r="C1613" i="1"/>
  <c r="G1613" i="1" s="1"/>
  <c r="H1612" i="1"/>
  <c r="G1612" i="1"/>
  <c r="C1612" i="1"/>
  <c r="C1611" i="1"/>
  <c r="C1610" i="1"/>
  <c r="H1610" i="1" s="1"/>
  <c r="H1609" i="1"/>
  <c r="C1609" i="1"/>
  <c r="G1609" i="1" s="1"/>
  <c r="H1608" i="1"/>
  <c r="G1608" i="1"/>
  <c r="C1608" i="1"/>
  <c r="C1607" i="1"/>
  <c r="C1606" i="1"/>
  <c r="H1606" i="1" s="1"/>
  <c r="H1605" i="1"/>
  <c r="C1605" i="1"/>
  <c r="G1605" i="1" s="1"/>
  <c r="C1604" i="1"/>
  <c r="H1604" i="1" s="1"/>
  <c r="C1603" i="1"/>
  <c r="H1603" i="1" s="1"/>
  <c r="H1601" i="1"/>
  <c r="C1601" i="1"/>
  <c r="G1601" i="1" s="1"/>
  <c r="H1600" i="1"/>
  <c r="G1600" i="1"/>
  <c r="C1600" i="1"/>
  <c r="G1599" i="1"/>
  <c r="C1599" i="1"/>
  <c r="H1599" i="1" s="1"/>
  <c r="C1598" i="1"/>
  <c r="H1597" i="1"/>
  <c r="C1597" i="1"/>
  <c r="G1597" i="1" s="1"/>
  <c r="H1596" i="1"/>
  <c r="G1596" i="1"/>
  <c r="C1596" i="1"/>
  <c r="G1595" i="1"/>
  <c r="C1595" i="1"/>
  <c r="H1595" i="1" s="1"/>
  <c r="C1594" i="1"/>
  <c r="H1593" i="1"/>
  <c r="C1593" i="1"/>
  <c r="G1593" i="1" s="1"/>
  <c r="C1592" i="1"/>
  <c r="H1592" i="1" s="1"/>
  <c r="G1591" i="1"/>
  <c r="C1591" i="1"/>
  <c r="H1591" i="1" s="1"/>
  <c r="C1590" i="1"/>
  <c r="H1589" i="1"/>
  <c r="C1589" i="1"/>
  <c r="G1589" i="1" s="1"/>
  <c r="C1588" i="1"/>
  <c r="H1588" i="1" s="1"/>
  <c r="C1587" i="1"/>
  <c r="H1587" i="1" s="1"/>
  <c r="C1586" i="1"/>
  <c r="G1584" i="1"/>
  <c r="C1584" i="1"/>
  <c r="H1584" i="1" s="1"/>
  <c r="C1582" i="1"/>
  <c r="J1581" i="1"/>
  <c r="G1581" i="1"/>
  <c r="I1581" i="1" s="1"/>
  <c r="D1581" i="1"/>
  <c r="H1581" i="1" s="1"/>
  <c r="C1581" i="1"/>
  <c r="D1580" i="1"/>
  <c r="C1580" i="1"/>
  <c r="J1579" i="1"/>
  <c r="G1579" i="1"/>
  <c r="I1579" i="1" s="1"/>
  <c r="D1579" i="1"/>
  <c r="H1579" i="1" s="1"/>
  <c r="C1579" i="1"/>
  <c r="D1578" i="1"/>
  <c r="C1578" i="1"/>
  <c r="C1577" i="1"/>
  <c r="D1576" i="1"/>
  <c r="H1576" i="1" s="1"/>
  <c r="C1576" i="1"/>
  <c r="H1575" i="1"/>
  <c r="D1575" i="1"/>
  <c r="C1575" i="1"/>
  <c r="J1574" i="1"/>
  <c r="H1574" i="1"/>
  <c r="G1574" i="1"/>
  <c r="D1574" i="1"/>
  <c r="C1574" i="1"/>
  <c r="D1573" i="1"/>
  <c r="C1573" i="1"/>
  <c r="G1573" i="1" s="1"/>
  <c r="D1572" i="1"/>
  <c r="C1572" i="1"/>
  <c r="G1572" i="1" s="1"/>
  <c r="H1571" i="1"/>
  <c r="D1571" i="1"/>
  <c r="C1571" i="1"/>
  <c r="J1570" i="1"/>
  <c r="H1570" i="1"/>
  <c r="G1570" i="1"/>
  <c r="D1570" i="1"/>
  <c r="C1570" i="1"/>
  <c r="D1569" i="1"/>
  <c r="C1569" i="1"/>
  <c r="G1569" i="1" s="1"/>
  <c r="D1568" i="1"/>
  <c r="J1568" i="1" s="1"/>
  <c r="C1568" i="1"/>
  <c r="H1567" i="1"/>
  <c r="D1567" i="1"/>
  <c r="C1567" i="1"/>
  <c r="J1566" i="1"/>
  <c r="H1566" i="1"/>
  <c r="G1566" i="1"/>
  <c r="D1566" i="1"/>
  <c r="C1566" i="1"/>
  <c r="D1565" i="1"/>
  <c r="C1565" i="1"/>
  <c r="G1565" i="1" s="1"/>
  <c r="D1564" i="1"/>
  <c r="J1564" i="1" s="1"/>
  <c r="C1564" i="1"/>
  <c r="D1563" i="1"/>
  <c r="H1563" i="1" s="1"/>
  <c r="C1563" i="1"/>
  <c r="H1562" i="1"/>
  <c r="D1562" i="1"/>
  <c r="C1562" i="1"/>
  <c r="J1561" i="1"/>
  <c r="H1561" i="1"/>
  <c r="G1561" i="1"/>
  <c r="D1561" i="1"/>
  <c r="C1561" i="1"/>
  <c r="D1560" i="1"/>
  <c r="C1560" i="1"/>
  <c r="G1560" i="1" s="1"/>
  <c r="D1559" i="1"/>
  <c r="J1559" i="1" s="1"/>
  <c r="C1559" i="1"/>
  <c r="H1558" i="1"/>
  <c r="D1558" i="1"/>
  <c r="C1558" i="1"/>
  <c r="J1557" i="1"/>
  <c r="H1557" i="1"/>
  <c r="G1557" i="1"/>
  <c r="D1557" i="1"/>
  <c r="C1557" i="1"/>
  <c r="H1556" i="1"/>
  <c r="G1556" i="1"/>
  <c r="D1556" i="1"/>
  <c r="C1556" i="1"/>
  <c r="H1555" i="1"/>
  <c r="G1555" i="1"/>
  <c r="D1555" i="1"/>
  <c r="C1555" i="1"/>
  <c r="D1554" i="1"/>
  <c r="C1554" i="1"/>
  <c r="G1554" i="1" s="1"/>
  <c r="D1553" i="1"/>
  <c r="J1553" i="1" s="1"/>
  <c r="C1553" i="1"/>
  <c r="H1552" i="1"/>
  <c r="D1552" i="1"/>
  <c r="C1552" i="1"/>
  <c r="J1551" i="1"/>
  <c r="H1551" i="1"/>
  <c r="G1551" i="1"/>
  <c r="D1551" i="1"/>
  <c r="C1551" i="1"/>
  <c r="D1550" i="1"/>
  <c r="C1550" i="1"/>
  <c r="G1550" i="1" s="1"/>
  <c r="D1549" i="1"/>
  <c r="J1549" i="1" s="1"/>
  <c r="C1549" i="1"/>
  <c r="H1548" i="1"/>
  <c r="D1548" i="1"/>
  <c r="C1548" i="1"/>
  <c r="J1547" i="1"/>
  <c r="G1547" i="1"/>
  <c r="D1547" i="1"/>
  <c r="C1547" i="1"/>
  <c r="H1546" i="1"/>
  <c r="D1546" i="1"/>
  <c r="C1546" i="1"/>
  <c r="J1546" i="1" s="1"/>
  <c r="D1545" i="1"/>
  <c r="C1545" i="1"/>
  <c r="H1545" i="1" s="1"/>
  <c r="G1544" i="1"/>
  <c r="D1544" i="1"/>
  <c r="C1544" i="1"/>
  <c r="J1544" i="1" s="1"/>
  <c r="G1543" i="1"/>
  <c r="D1543" i="1"/>
  <c r="C1543" i="1"/>
  <c r="D1542" i="1"/>
  <c r="C1542" i="1"/>
  <c r="J1542" i="1" s="1"/>
  <c r="D1541" i="1"/>
  <c r="C1541" i="1"/>
  <c r="H1541" i="1" s="1"/>
  <c r="C1540" i="1"/>
  <c r="C1539" i="1"/>
  <c r="C1538" i="1"/>
  <c r="D1536" i="1"/>
  <c r="C1536" i="1"/>
  <c r="H1536" i="1" s="1"/>
  <c r="G1535" i="1"/>
  <c r="D1535" i="1"/>
  <c r="C1535" i="1"/>
  <c r="D1534" i="1"/>
  <c r="G1534" i="1" s="1"/>
  <c r="C1534" i="1"/>
  <c r="D1533" i="1"/>
  <c r="C1533" i="1"/>
  <c r="H1533" i="1" s="1"/>
  <c r="D1532" i="1"/>
  <c r="C1532" i="1"/>
  <c r="H1532" i="1" s="1"/>
  <c r="G1531" i="1"/>
  <c r="D1531" i="1"/>
  <c r="C1531" i="1"/>
  <c r="D1530" i="1"/>
  <c r="G1530" i="1" s="1"/>
  <c r="C1530" i="1"/>
  <c r="D1529" i="1"/>
  <c r="C1529" i="1"/>
  <c r="H1529" i="1" s="1"/>
  <c r="D1528" i="1"/>
  <c r="C1528" i="1"/>
  <c r="H1528" i="1" s="1"/>
  <c r="G1527" i="1"/>
  <c r="D1527" i="1"/>
  <c r="C1527" i="1"/>
  <c r="D1526" i="1"/>
  <c r="G1526" i="1" s="1"/>
  <c r="C1526" i="1"/>
  <c r="D1525" i="1"/>
  <c r="D1524" i="1"/>
  <c r="C1524" i="1"/>
  <c r="H1524" i="1" s="1"/>
  <c r="G1523" i="1"/>
  <c r="D1523" i="1"/>
  <c r="C1523" i="1"/>
  <c r="D1522" i="1"/>
  <c r="G1522" i="1" s="1"/>
  <c r="C1522" i="1"/>
  <c r="D1521" i="1"/>
  <c r="C1521" i="1"/>
  <c r="H1521" i="1" s="1"/>
  <c r="D1520" i="1"/>
  <c r="C1520" i="1"/>
  <c r="H1520" i="1" s="1"/>
  <c r="G1519" i="1"/>
  <c r="D1519" i="1"/>
  <c r="C1519" i="1"/>
  <c r="D1518" i="1"/>
  <c r="G1518" i="1" s="1"/>
  <c r="C1518" i="1"/>
  <c r="D1517" i="1"/>
  <c r="C1517" i="1"/>
  <c r="H1517" i="1" s="1"/>
  <c r="D1516" i="1"/>
  <c r="C1516" i="1"/>
  <c r="H1516" i="1" s="1"/>
  <c r="G1515" i="1"/>
  <c r="D1515" i="1"/>
  <c r="C1515" i="1"/>
  <c r="D1514" i="1"/>
  <c r="G1514" i="1" s="1"/>
  <c r="C1514" i="1"/>
  <c r="D1513" i="1"/>
  <c r="C1513" i="1"/>
  <c r="D1512" i="1"/>
  <c r="C1512" i="1"/>
  <c r="H1512" i="1" s="1"/>
  <c r="C1511" i="1"/>
  <c r="C1510" i="1"/>
  <c r="D1509" i="1"/>
  <c r="C1509" i="1"/>
  <c r="H1509" i="1" s="1"/>
  <c r="D1508" i="1"/>
  <c r="C1508" i="1"/>
  <c r="H1508" i="1" s="1"/>
  <c r="G1507" i="1"/>
  <c r="D1507" i="1"/>
  <c r="C1507" i="1"/>
  <c r="D1506" i="1"/>
  <c r="G1506" i="1" s="1"/>
  <c r="C1506" i="1"/>
  <c r="D1505" i="1"/>
  <c r="C1505" i="1"/>
  <c r="H1505" i="1" s="1"/>
  <c r="D1504" i="1"/>
  <c r="C1504" i="1"/>
  <c r="H1504" i="1" s="1"/>
  <c r="G1503" i="1"/>
  <c r="D1503" i="1"/>
  <c r="C1503" i="1"/>
  <c r="D1502" i="1"/>
  <c r="G1502" i="1" s="1"/>
  <c r="C1502" i="1"/>
  <c r="D1501" i="1"/>
  <c r="C1501" i="1"/>
  <c r="H1501" i="1" s="1"/>
  <c r="D1500" i="1"/>
  <c r="C1500" i="1"/>
  <c r="H1500" i="1" s="1"/>
  <c r="G1499" i="1"/>
  <c r="D1499" i="1"/>
  <c r="C1499" i="1"/>
  <c r="D1498" i="1"/>
  <c r="G1498" i="1" s="1"/>
  <c r="C1498" i="1"/>
  <c r="D1497" i="1"/>
  <c r="C1497" i="1"/>
  <c r="H1497" i="1" s="1"/>
  <c r="D1496" i="1"/>
  <c r="C1496" i="1"/>
  <c r="H1496" i="1" s="1"/>
  <c r="G1495" i="1"/>
  <c r="D1495" i="1"/>
  <c r="C1495" i="1"/>
  <c r="D1494" i="1"/>
  <c r="G1494" i="1" s="1"/>
  <c r="C1494" i="1"/>
  <c r="D1493" i="1"/>
  <c r="C1493" i="1"/>
  <c r="H1493" i="1" s="1"/>
  <c r="D1492" i="1"/>
  <c r="C1492" i="1"/>
  <c r="H1492" i="1" s="1"/>
  <c r="G1491" i="1"/>
  <c r="D1491" i="1"/>
  <c r="C1491" i="1"/>
  <c r="D1490" i="1"/>
  <c r="G1490" i="1" s="1"/>
  <c r="C1490" i="1"/>
  <c r="D1489" i="1"/>
  <c r="C1489" i="1"/>
  <c r="H1489" i="1" s="1"/>
  <c r="D1488" i="1"/>
  <c r="C1488" i="1"/>
  <c r="H1488" i="1" s="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D1388" i="1"/>
  <c r="C1388" i="1"/>
  <c r="H1388" i="1" s="1"/>
  <c r="D1387" i="1"/>
  <c r="H1387" i="1" s="1"/>
  <c r="C1387" i="1"/>
  <c r="D1386" i="1"/>
  <c r="C1386" i="1"/>
  <c r="D1385" i="1"/>
  <c r="C1385" i="1"/>
  <c r="H1385" i="1" s="1"/>
  <c r="D1384" i="1"/>
  <c r="C1384"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G1340" i="1" s="1"/>
  <c r="C1340" i="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D1307" i="1"/>
  <c r="H1307" i="1" s="1"/>
  <c r="C1307" i="1"/>
  <c r="D1306" i="1"/>
  <c r="H1306" i="1" s="1"/>
  <c r="C1306" i="1"/>
  <c r="D1305" i="1"/>
  <c r="H1305" i="1" s="1"/>
  <c r="C1305" i="1"/>
  <c r="H1304" i="1"/>
  <c r="G1304" i="1"/>
  <c r="D1304" i="1"/>
  <c r="C1304" i="1"/>
  <c r="H1303" i="1"/>
  <c r="G1303" i="1"/>
  <c r="D1303" i="1"/>
  <c r="C1303" i="1"/>
  <c r="H1302" i="1"/>
  <c r="D1302" i="1"/>
  <c r="C1302" i="1"/>
  <c r="G1302" i="1" s="1"/>
  <c r="H1301" i="1"/>
  <c r="G1301" i="1"/>
  <c r="D1301"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G1266" i="1" s="1"/>
  <c r="C1266" i="1"/>
  <c r="D1265" i="1"/>
  <c r="C1265" i="1"/>
  <c r="D1264" i="1"/>
  <c r="D1263" i="1"/>
  <c r="H1263" i="1" s="1"/>
  <c r="C1263" i="1"/>
  <c r="G1262" i="1"/>
  <c r="D1262" i="1"/>
  <c r="H1262" i="1" s="1"/>
  <c r="C1262" i="1"/>
  <c r="D1261" i="1"/>
  <c r="C1261" i="1"/>
  <c r="D1258" i="1"/>
  <c r="H1258" i="1" s="1"/>
  <c r="C1258" i="1"/>
  <c r="D1257" i="1"/>
  <c r="C1257" i="1"/>
  <c r="H1257"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C1184" i="1"/>
  <c r="H1184" i="1" s="1"/>
  <c r="D1183" i="1"/>
  <c r="C1183" i="1"/>
  <c r="D1182" i="1"/>
  <c r="C1182" i="1"/>
  <c r="D1179" i="1"/>
  <c r="C1179" i="1"/>
  <c r="H1179" i="1" s="1"/>
  <c r="H1178" i="1"/>
  <c r="G1178" i="1"/>
  <c r="D1178" i="1"/>
  <c r="C1178" i="1"/>
  <c r="H1177" i="1"/>
  <c r="G1177" i="1"/>
  <c r="D1177" i="1"/>
  <c r="C1177" i="1"/>
  <c r="D1176" i="1"/>
  <c r="C1176" i="1"/>
  <c r="H1176" i="1" s="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D1052" i="1"/>
  <c r="C1052" i="1"/>
  <c r="H1052" i="1" s="1"/>
  <c r="H1051" i="1"/>
  <c r="G1051" i="1"/>
  <c r="D1051" i="1"/>
  <c r="C1051" i="1"/>
  <c r="D1050" i="1"/>
  <c r="C1050" i="1"/>
  <c r="H1050" i="1" s="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D1041" i="1"/>
  <c r="C1041" i="1"/>
  <c r="H1041" i="1" s="1"/>
  <c r="D1040" i="1"/>
  <c r="C1040" i="1"/>
  <c r="H1040" i="1" s="1"/>
  <c r="D1039" i="1"/>
  <c r="C1039" i="1"/>
  <c r="H1039" i="1" s="1"/>
  <c r="H1038" i="1"/>
  <c r="G1038" i="1"/>
  <c r="D1038" i="1"/>
  <c r="C1038" i="1"/>
  <c r="H1037" i="1"/>
  <c r="G1037" i="1"/>
  <c r="D1037" i="1"/>
  <c r="C1037" i="1"/>
  <c r="H1036" i="1"/>
  <c r="G1036" i="1"/>
  <c r="D1036" i="1"/>
  <c r="C1036" i="1"/>
  <c r="D1035" i="1"/>
  <c r="C1035" i="1"/>
  <c r="H1035" i="1" s="1"/>
  <c r="D1034" i="1"/>
  <c r="C1034" i="1"/>
  <c r="H1034" i="1" s="1"/>
  <c r="D1033" i="1"/>
  <c r="C1033" i="1"/>
  <c r="H1033" i="1" s="1"/>
  <c r="H1032" i="1"/>
  <c r="G1032" i="1"/>
  <c r="D1032" i="1"/>
  <c r="C1032" i="1"/>
  <c r="H1031" i="1"/>
  <c r="G1031" i="1"/>
  <c r="D1031" i="1"/>
  <c r="C1031" i="1"/>
  <c r="H1030" i="1"/>
  <c r="G1030" i="1"/>
  <c r="D1030" i="1"/>
  <c r="C1030" i="1"/>
  <c r="H1029" i="1"/>
  <c r="G1029" i="1"/>
  <c r="D1029" i="1"/>
  <c r="C1029" i="1"/>
  <c r="H1028" i="1"/>
  <c r="G1028" i="1"/>
  <c r="D1028" i="1"/>
  <c r="C1028" i="1"/>
  <c r="H1027" i="1"/>
  <c r="D1027" i="1"/>
  <c r="G1027" i="1" s="1"/>
  <c r="C1027" i="1"/>
  <c r="H1026" i="1"/>
  <c r="G1026" i="1"/>
  <c r="D1026" i="1"/>
  <c r="C1026" i="1"/>
  <c r="D1025" i="1"/>
  <c r="C1025" i="1"/>
  <c r="H1025" i="1" s="1"/>
  <c r="D1024" i="1"/>
  <c r="C1024" i="1"/>
  <c r="D1023" i="1"/>
  <c r="C1023" i="1"/>
  <c r="H1023" i="1" s="1"/>
  <c r="H1022" i="1"/>
  <c r="G1022" i="1"/>
  <c r="D1022" i="1"/>
  <c r="C1022" i="1"/>
  <c r="H1021" i="1"/>
  <c r="G1021" i="1"/>
  <c r="D1021" i="1"/>
  <c r="C1021" i="1"/>
  <c r="D1020" i="1"/>
  <c r="C1020" i="1"/>
  <c r="H1020" i="1" s="1"/>
  <c r="H1019" i="1"/>
  <c r="G1019" i="1"/>
  <c r="D1019" i="1"/>
  <c r="C1019"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G651" i="1"/>
  <c r="D651" i="1"/>
  <c r="H651" i="1" s="1"/>
  <c r="C651" i="1"/>
  <c r="H650" i="1"/>
  <c r="G650" i="1"/>
  <c r="D650" i="1"/>
  <c r="C650" i="1"/>
  <c r="D649" i="1"/>
  <c r="H649" i="1" s="1"/>
  <c r="C649" i="1"/>
  <c r="H648" i="1"/>
  <c r="G648" i="1"/>
  <c r="D648" i="1"/>
  <c r="C648" i="1"/>
  <c r="D647" i="1"/>
  <c r="H647" i="1" s="1"/>
  <c r="C647" i="1"/>
  <c r="G646" i="1"/>
  <c r="D646" i="1"/>
  <c r="H646" i="1" s="1"/>
  <c r="C646" i="1"/>
  <c r="H645" i="1"/>
  <c r="G645" i="1"/>
  <c r="D645" i="1"/>
  <c r="C645" i="1"/>
  <c r="C642" i="1"/>
  <c r="C641" i="1"/>
  <c r="G636"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D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C421" i="1"/>
  <c r="H416" i="1"/>
  <c r="G416" i="1"/>
  <c r="D416" i="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D377" i="1"/>
  <c r="H377" i="1" s="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D181" i="1"/>
  <c r="H181" i="1" s="1"/>
  <c r="C181" i="1"/>
  <c r="D180" i="1"/>
  <c r="H180" i="1" s="1"/>
  <c r="C180" i="1"/>
  <c r="H179" i="1"/>
  <c r="G179" i="1"/>
  <c r="D179" i="1"/>
  <c r="C179" i="1"/>
  <c r="D178" i="1"/>
  <c r="H178" i="1" s="1"/>
  <c r="C178" i="1"/>
  <c r="D177" i="1"/>
  <c r="H177" i="1" s="1"/>
  <c r="C177" i="1"/>
  <c r="D176" i="1"/>
  <c r="H176" i="1" s="1"/>
  <c r="C176" i="1"/>
  <c r="D175" i="1"/>
  <c r="G175" i="1" s="1"/>
  <c r="C175" i="1"/>
  <c r="D174" i="1"/>
  <c r="G174" i="1" s="1"/>
  <c r="C174" i="1"/>
  <c r="H173" i="1"/>
  <c r="G173" i="1"/>
  <c r="D173" i="1"/>
  <c r="C173" i="1"/>
  <c r="H172" i="1"/>
  <c r="G172" i="1"/>
  <c r="D172" i="1"/>
  <c r="C172" i="1"/>
  <c r="D171" i="1"/>
  <c r="G171" i="1" s="1"/>
  <c r="C171" i="1"/>
  <c r="D170" i="1"/>
  <c r="H170" i="1" s="1"/>
  <c r="C170" i="1"/>
  <c r="D169" i="1"/>
  <c r="G169" i="1" s="1"/>
  <c r="C169" i="1"/>
  <c r="H168" i="1"/>
  <c r="D168" i="1"/>
  <c r="G168" i="1" s="1"/>
  <c r="C168" i="1"/>
  <c r="D167" i="1"/>
  <c r="H167" i="1" s="1"/>
  <c r="C167" i="1"/>
  <c r="D166" i="1"/>
  <c r="H166" i="1" s="1"/>
  <c r="C166" i="1"/>
  <c r="H165" i="1"/>
  <c r="G165" i="1"/>
  <c r="D165" i="1"/>
  <c r="C165" i="1"/>
  <c r="D164" i="1"/>
  <c r="H164" i="1" s="1"/>
  <c r="C164" i="1"/>
  <c r="G163" i="1"/>
  <c r="D163" i="1"/>
  <c r="H163" i="1" s="1"/>
  <c r="C163" i="1"/>
  <c r="H162" i="1"/>
  <c r="D162" i="1"/>
  <c r="G162" i="1" s="1"/>
  <c r="C162" i="1"/>
  <c r="H161" i="1"/>
  <c r="D161" i="1"/>
  <c r="G161" i="1" s="1"/>
  <c r="C161" i="1"/>
  <c r="C160" i="1"/>
  <c r="H159" i="1"/>
  <c r="G159" i="1"/>
  <c r="D159" i="1"/>
  <c r="C159" i="1"/>
  <c r="H158" i="1"/>
  <c r="G158" i="1"/>
  <c r="D158" i="1"/>
  <c r="C158" i="1"/>
  <c r="H157" i="1"/>
  <c r="G157" i="1"/>
  <c r="D157" i="1"/>
  <c r="C157" i="1"/>
  <c r="C156" i="1"/>
  <c r="H155" i="1"/>
  <c r="G155" i="1"/>
  <c r="D155" i="1"/>
  <c r="C155" i="1"/>
  <c r="H154" i="1"/>
  <c r="G154" i="1"/>
  <c r="D154" i="1"/>
  <c r="C154" i="1"/>
  <c r="H153" i="1"/>
  <c r="G153" i="1"/>
  <c r="D153" i="1"/>
  <c r="C153" i="1"/>
  <c r="H152" i="1"/>
  <c r="G152" i="1"/>
  <c r="D152" i="1"/>
  <c r="C152" i="1"/>
  <c r="D151" i="1"/>
  <c r="H151" i="1" s="1"/>
  <c r="C151" i="1"/>
  <c r="G150"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D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1540" i="1" l="1"/>
  <c r="H1540" i="1" s="1"/>
  <c r="G1539" i="1"/>
  <c r="H1542" i="1"/>
  <c r="H1632" i="1"/>
  <c r="C1585" i="1"/>
  <c r="G1585" i="1" s="1"/>
  <c r="D1511" i="1"/>
  <c r="G1511" i="1" s="1"/>
  <c r="H1513" i="1"/>
  <c r="F115" i="6"/>
  <c r="D1510" i="1"/>
  <c r="G1510" i="1" s="1"/>
  <c r="H1265" i="1"/>
  <c r="H1261" i="1"/>
  <c r="H1384" i="1"/>
  <c r="H1386" i="1"/>
  <c r="G1387" i="1"/>
  <c r="G1389" i="1"/>
  <c r="G1388" i="1"/>
  <c r="G1386" i="1"/>
  <c r="G1385" i="1"/>
  <c r="G1384" i="1"/>
  <c r="G1258" i="1"/>
  <c r="G1339" i="1"/>
  <c r="G1306" i="1"/>
  <c r="F260" i="5"/>
  <c r="H1266" i="1"/>
  <c r="E304" i="9"/>
  <c r="G653" i="1"/>
  <c r="E26" i="9"/>
  <c r="G299" i="1"/>
  <c r="G298" i="1"/>
  <c r="E294" i="9"/>
  <c r="B294" i="9" s="1"/>
  <c r="E327" i="9"/>
  <c r="B327" i="9" s="1"/>
  <c r="G731" i="1"/>
  <c r="B239" i="9"/>
  <c r="G729" i="1"/>
  <c r="G727" i="1"/>
  <c r="G726" i="1"/>
  <c r="G725" i="1"/>
  <c r="G678" i="1"/>
  <c r="G677" i="1"/>
  <c r="G676" i="1"/>
  <c r="E34" i="9"/>
  <c r="G647" i="1"/>
  <c r="G649" i="1"/>
  <c r="F656" i="4"/>
  <c r="E648" i="4"/>
  <c r="D642" i="1" s="1"/>
  <c r="H642" i="1" s="1"/>
  <c r="G388" i="1"/>
  <c r="G389" i="1"/>
  <c r="F393" i="4"/>
  <c r="G374" i="1"/>
  <c r="G377" i="1"/>
  <c r="G423" i="1"/>
  <c r="G300" i="1"/>
  <c r="G642" i="1"/>
  <c r="G421" i="1"/>
  <c r="G422" i="1"/>
  <c r="E57" i="9"/>
  <c r="B57" i="9" s="1"/>
  <c r="F244" i="9"/>
  <c r="B244" i="9" s="1"/>
  <c r="B242" i="9"/>
  <c r="E53" i="9"/>
  <c r="B53" i="9" s="1"/>
  <c r="G182" i="1"/>
  <c r="G181" i="1"/>
  <c r="G180" i="1"/>
  <c r="G178" i="1"/>
  <c r="G177" i="1"/>
  <c r="G176" i="1"/>
  <c r="H174" i="1"/>
  <c r="H175" i="1"/>
  <c r="H171" i="1"/>
  <c r="G170" i="1"/>
  <c r="H169" i="1"/>
  <c r="F170" i="4"/>
  <c r="G166" i="1"/>
  <c r="G167" i="1"/>
  <c r="G164" i="1"/>
  <c r="E164" i="4"/>
  <c r="D160" i="1" s="1"/>
  <c r="H160" i="1" s="1"/>
  <c r="E49" i="9"/>
  <c r="B49" i="9" s="1"/>
  <c r="G156" i="1"/>
  <c r="H156" i="1"/>
  <c r="F160" i="4"/>
  <c r="G151" i="1"/>
  <c r="F154" i="4"/>
  <c r="H131" i="1"/>
  <c r="G131" i="1"/>
  <c r="E134" i="4"/>
  <c r="D130" i="1" s="1"/>
  <c r="H130" i="1" s="1"/>
  <c r="F112" i="4"/>
  <c r="F236" i="9"/>
  <c r="B236" i="9" s="1"/>
  <c r="E46" i="9"/>
  <c r="E82" i="4"/>
  <c r="D78" i="1" s="1"/>
  <c r="H64" i="1"/>
  <c r="G64" i="1"/>
  <c r="E326" i="9"/>
  <c r="E320" i="9"/>
  <c r="B320" i="9" s="1"/>
  <c r="E322" i="9"/>
  <c r="B322" i="9" s="1"/>
  <c r="G1683" i="1"/>
  <c r="G1635" i="1"/>
  <c r="G1629" i="1"/>
  <c r="G1620" i="1"/>
  <c r="H1613" i="1"/>
  <c r="G1604" i="1"/>
  <c r="G1603" i="1"/>
  <c r="G1592" i="1"/>
  <c r="G1588" i="1"/>
  <c r="G1587" i="1"/>
  <c r="G1583" i="1"/>
  <c r="E307" i="9"/>
  <c r="B307" i="9" s="1"/>
  <c r="E36" i="9"/>
  <c r="B36" i="9" s="1"/>
  <c r="E312" i="9"/>
  <c r="B312" i="9" s="1"/>
  <c r="E324" i="9"/>
  <c r="B324" i="9" s="1"/>
  <c r="E335" i="9"/>
  <c r="B335" i="9" s="1"/>
  <c r="G1383" i="1"/>
  <c r="G1314" i="1"/>
  <c r="G1311" i="1"/>
  <c r="G1307" i="1"/>
  <c r="G1305" i="1"/>
  <c r="H1300" i="1"/>
  <c r="G1300" i="1"/>
  <c r="F297" i="5"/>
  <c r="G1265" i="1"/>
  <c r="C1264" i="1"/>
  <c r="G1263" i="1"/>
  <c r="G1261" i="1"/>
  <c r="E303" i="9"/>
  <c r="B303" i="9" s="1"/>
  <c r="C1260" i="1"/>
  <c r="G1260" i="1" s="1"/>
  <c r="H1256" i="1"/>
  <c r="G1256" i="1"/>
  <c r="G1257" i="1"/>
  <c r="H1182" i="1"/>
  <c r="G1184" i="1"/>
  <c r="H1183" i="1"/>
  <c r="G1182" i="1"/>
  <c r="G1183" i="1"/>
  <c r="G1176" i="1"/>
  <c r="G1179" i="1"/>
  <c r="G1076" i="1"/>
  <c r="H1076" i="1"/>
  <c r="F45" i="5"/>
  <c r="G1050" i="1"/>
  <c r="G1052" i="1"/>
  <c r="F35" i="5"/>
  <c r="G1040" i="1"/>
  <c r="G1041" i="1"/>
  <c r="G1039" i="1"/>
  <c r="F29" i="5"/>
  <c r="G1034" i="1"/>
  <c r="G1035" i="1"/>
  <c r="H1024" i="1"/>
  <c r="G1033" i="1"/>
  <c r="D12" i="5"/>
  <c r="C1017" i="1" s="1"/>
  <c r="G1024" i="1"/>
  <c r="G1025" i="1"/>
  <c r="F19" i="5"/>
  <c r="G1023" i="1"/>
  <c r="H1018" i="1"/>
  <c r="G1018" i="1"/>
  <c r="G1020" i="1"/>
  <c r="G130" i="1"/>
  <c r="G357" i="1"/>
  <c r="H357" i="1"/>
  <c r="G396" i="1"/>
  <c r="H396" i="1"/>
  <c r="G531" i="1"/>
  <c r="H531" i="1"/>
  <c r="G79" i="1"/>
  <c r="H79" i="1"/>
  <c r="G1281" i="1"/>
  <c r="H1281" i="1"/>
  <c r="I1554" i="1"/>
  <c r="H250" i="1"/>
  <c r="G250" i="1"/>
  <c r="I1544" i="1"/>
  <c r="G1549" i="1"/>
  <c r="G1553" i="1"/>
  <c r="G1559" i="1"/>
  <c r="G1563" i="1"/>
  <c r="G1564" i="1"/>
  <c r="G1568" i="1"/>
  <c r="G1576" i="1"/>
  <c r="I1576" i="1" s="1"/>
  <c r="G1578" i="1"/>
  <c r="J1578" i="1"/>
  <c r="G1580" i="1"/>
  <c r="J1580" i="1"/>
  <c r="H1582" i="1"/>
  <c r="G1582" i="1"/>
  <c r="H1586" i="1"/>
  <c r="G1586" i="1"/>
  <c r="H1590" i="1"/>
  <c r="G1590" i="1"/>
  <c r="H1594" i="1"/>
  <c r="G1594" i="1"/>
  <c r="H1598" i="1"/>
  <c r="G1598" i="1"/>
  <c r="H1602" i="1"/>
  <c r="G1602" i="1"/>
  <c r="H1611" i="1"/>
  <c r="G1611" i="1"/>
  <c r="D7" i="4"/>
  <c r="E230" i="4"/>
  <c r="D226" i="1" s="1"/>
  <c r="E373" i="4"/>
  <c r="D368" i="1" s="1"/>
  <c r="G336" i="9"/>
  <c r="E336" i="9" s="1"/>
  <c r="B336" i="9" s="1"/>
  <c r="F178" i="5"/>
  <c r="D177" i="5"/>
  <c r="C13" i="1"/>
  <c r="C341" i="1"/>
  <c r="H1487" i="1"/>
  <c r="G1489" i="1"/>
  <c r="H1491" i="1"/>
  <c r="G1493" i="1"/>
  <c r="H1495" i="1"/>
  <c r="G1497" i="1"/>
  <c r="H1499" i="1"/>
  <c r="G1501" i="1"/>
  <c r="H1503" i="1"/>
  <c r="G1505" i="1"/>
  <c r="H1507" i="1"/>
  <c r="G1509" i="1"/>
  <c r="G1513" i="1"/>
  <c r="H1515" i="1"/>
  <c r="G1517" i="1"/>
  <c r="H1519" i="1"/>
  <c r="G1521" i="1"/>
  <c r="H1523" i="1"/>
  <c r="H1527" i="1"/>
  <c r="G1529" i="1"/>
  <c r="H1531" i="1"/>
  <c r="G1533" i="1"/>
  <c r="H1535" i="1"/>
  <c r="H1539" i="1"/>
  <c r="G1541" i="1"/>
  <c r="I1541" i="1" s="1"/>
  <c r="H1543" i="1"/>
  <c r="I1543" i="1" s="1"/>
  <c r="J1543" i="1"/>
  <c r="H1544" i="1"/>
  <c r="G1545" i="1"/>
  <c r="I1545" i="1" s="1"/>
  <c r="H1547" i="1"/>
  <c r="G1548" i="1"/>
  <c r="I1548" i="1" s="1"/>
  <c r="J1548" i="1"/>
  <c r="H1549" i="1"/>
  <c r="H1550" i="1"/>
  <c r="I1550" i="1" s="1"/>
  <c r="G1552" i="1"/>
  <c r="I1552" i="1" s="1"/>
  <c r="J1552" i="1"/>
  <c r="H1553" i="1"/>
  <c r="H1554" i="1"/>
  <c r="G1558" i="1"/>
  <c r="I1558" i="1" s="1"/>
  <c r="J1558" i="1"/>
  <c r="H1559" i="1"/>
  <c r="H1560" i="1"/>
  <c r="I1560" i="1" s="1"/>
  <c r="G1562" i="1"/>
  <c r="I1562" i="1" s="1"/>
  <c r="J1562" i="1"/>
  <c r="H1564" i="1"/>
  <c r="H1565" i="1"/>
  <c r="I1565" i="1" s="1"/>
  <c r="G1567" i="1"/>
  <c r="I1567" i="1" s="1"/>
  <c r="J1567" i="1"/>
  <c r="H1568" i="1"/>
  <c r="H1569" i="1"/>
  <c r="I1569" i="1" s="1"/>
  <c r="G1571" i="1"/>
  <c r="H1573" i="1"/>
  <c r="I1573" i="1" s="1"/>
  <c r="G1575" i="1"/>
  <c r="I1575" i="1" s="1"/>
  <c r="J1575" i="1"/>
  <c r="J1576" i="1"/>
  <c r="H1607" i="1"/>
  <c r="G1607" i="1"/>
  <c r="D373" i="4"/>
  <c r="F374" i="4"/>
  <c r="F621" i="4"/>
  <c r="D597" i="4"/>
  <c r="D460" i="1"/>
  <c r="G1488" i="1"/>
  <c r="H1490" i="1"/>
  <c r="G1492" i="1"/>
  <c r="H1494" i="1"/>
  <c r="G1496" i="1"/>
  <c r="H1498" i="1"/>
  <c r="G1500" i="1"/>
  <c r="H1502" i="1"/>
  <c r="G1504" i="1"/>
  <c r="H1506" i="1"/>
  <c r="G1508" i="1"/>
  <c r="H1510" i="1"/>
  <c r="G1512" i="1"/>
  <c r="H1514" i="1"/>
  <c r="G1516" i="1"/>
  <c r="H1518" i="1"/>
  <c r="G1520" i="1"/>
  <c r="H1522" i="1"/>
  <c r="G1524" i="1"/>
  <c r="H1526" i="1"/>
  <c r="G1528" i="1"/>
  <c r="H1530" i="1"/>
  <c r="G1532" i="1"/>
  <c r="H1534" i="1"/>
  <c r="G1536" i="1"/>
  <c r="G1542" i="1"/>
  <c r="I1542" i="1" s="1"/>
  <c r="G1546" i="1"/>
  <c r="I1546" i="1" s="1"/>
  <c r="I1551" i="1"/>
  <c r="I1557" i="1"/>
  <c r="I1561" i="1"/>
  <c r="I1566" i="1"/>
  <c r="I1570" i="1"/>
  <c r="H1572" i="1"/>
  <c r="I1574" i="1"/>
  <c r="H1578" i="1"/>
  <c r="H1580" i="1"/>
  <c r="H1619" i="1"/>
  <c r="G1619" i="1"/>
  <c r="D431" i="4"/>
  <c r="F437" i="4"/>
  <c r="D466" i="4"/>
  <c r="F467" i="4"/>
  <c r="F43" i="6"/>
  <c r="D35" i="6"/>
  <c r="I36" i="3"/>
  <c r="D1577" i="1"/>
  <c r="H1577" i="1" s="1"/>
  <c r="J1541" i="1"/>
  <c r="J1545" i="1"/>
  <c r="J1550" i="1"/>
  <c r="J1554" i="1"/>
  <c r="J1560" i="1"/>
  <c r="J1565" i="1"/>
  <c r="J1569" i="1"/>
  <c r="J1573" i="1"/>
  <c r="H1615" i="1"/>
  <c r="G1615" i="1"/>
  <c r="H1623" i="1"/>
  <c r="G1623" i="1"/>
  <c r="D82" i="4"/>
  <c r="F83" i="4"/>
  <c r="D361" i="4"/>
  <c r="F362" i="4"/>
  <c r="F537" i="4"/>
  <c r="D536" i="4"/>
  <c r="F256" i="5"/>
  <c r="E255" i="5"/>
  <c r="D1259" i="1" s="1"/>
  <c r="D274" i="5"/>
  <c r="F277" i="5"/>
  <c r="D141" i="6"/>
  <c r="F5" i="6"/>
  <c r="H27" i="3"/>
  <c r="F106" i="4"/>
  <c r="F134" i="4"/>
  <c r="F114" i="6"/>
  <c r="H30" i="3"/>
  <c r="D129" i="6"/>
  <c r="F130" i="6"/>
  <c r="H33" i="3"/>
  <c r="G1606" i="1"/>
  <c r="G1610" i="1"/>
  <c r="G1614" i="1"/>
  <c r="G1618" i="1"/>
  <c r="H1626" i="1"/>
  <c r="G1631" i="1"/>
  <c r="H1634" i="1"/>
  <c r="G1636" i="1"/>
  <c r="G1639" i="1"/>
  <c r="H1642" i="1"/>
  <c r="G1644" i="1"/>
  <c r="G1647" i="1"/>
  <c r="H1650" i="1"/>
  <c r="G1652" i="1"/>
  <c r="G1655" i="1"/>
  <c r="H1658" i="1"/>
  <c r="G1660" i="1"/>
  <c r="F126" i="4"/>
  <c r="E125" i="4"/>
  <c r="D121" i="1" s="1"/>
  <c r="E153" i="4"/>
  <c r="D221" i="4"/>
  <c r="D309" i="4"/>
  <c r="D321" i="4"/>
  <c r="F581" i="4"/>
  <c r="D571" i="4"/>
  <c r="F585" i="4"/>
  <c r="D584" i="4"/>
  <c r="H1678" i="1"/>
  <c r="H1680" i="1"/>
  <c r="H1686" i="1"/>
  <c r="E7" i="4"/>
  <c r="E49" i="4"/>
  <c r="D45" i="1" s="1"/>
  <c r="G45" i="1" s="1"/>
  <c r="F68" i="4"/>
  <c r="F107" i="4"/>
  <c r="D125" i="4"/>
  <c r="F135" i="4"/>
  <c r="F141" i="4"/>
  <c r="G24" i="9"/>
  <c r="H24" i="9"/>
  <c r="F202" i="4"/>
  <c r="F231" i="4"/>
  <c r="F274" i="4"/>
  <c r="E647" i="4"/>
  <c r="D641" i="1" s="1"/>
  <c r="E536" i="4"/>
  <c r="G156" i="9"/>
  <c r="E156" i="9" s="1"/>
  <c r="B156" i="9" s="1"/>
  <c r="F607" i="4"/>
  <c r="F13" i="5"/>
  <c r="E12" i="5"/>
  <c r="F71" i="5"/>
  <c r="E70" i="5"/>
  <c r="F136" i="5"/>
  <c r="D135" i="5"/>
  <c r="G315" i="9"/>
  <c r="G316" i="9"/>
  <c r="D147" i="5"/>
  <c r="F150" i="5"/>
  <c r="G339" i="9"/>
  <c r="E339" i="9" s="1"/>
  <c r="B339" i="9" s="1"/>
  <c r="F219" i="5"/>
  <c r="F252" i="5"/>
  <c r="E35" i="6"/>
  <c r="E141" i="6" s="1"/>
  <c r="F427" i="4"/>
  <c r="E314" i="9"/>
  <c r="B314" i="9" s="1"/>
  <c r="H315" i="9"/>
  <c r="H316" i="9"/>
  <c r="E5" i="7"/>
  <c r="B27" i="9"/>
  <c r="B34" i="9"/>
  <c r="B42" i="9"/>
  <c r="B50" i="9"/>
  <c r="B58" i="9"/>
  <c r="B66" i="9"/>
  <c r="B74" i="9"/>
  <c r="B82" i="9"/>
  <c r="B90" i="9"/>
  <c r="B98" i="9"/>
  <c r="B106" i="9"/>
  <c r="E338" i="9"/>
  <c r="B338" i="9" s="1"/>
  <c r="D51" i="8"/>
  <c r="E88" i="5"/>
  <c r="D1093" i="1" s="1"/>
  <c r="F89" i="5"/>
  <c r="E177" i="5"/>
  <c r="D44" i="8"/>
  <c r="B26" i="9"/>
  <c r="B30" i="9"/>
  <c r="B38" i="9"/>
  <c r="B46" i="9"/>
  <c r="B54" i="9"/>
  <c r="B62" i="9"/>
  <c r="B70" i="9"/>
  <c r="B78" i="9"/>
  <c r="B86" i="9"/>
  <c r="B94" i="9"/>
  <c r="B102" i="9"/>
  <c r="B110" i="9"/>
  <c r="B125" i="9"/>
  <c r="B133" i="9"/>
  <c r="H310" i="9"/>
  <c r="G310" i="9"/>
  <c r="E310" i="9" s="1"/>
  <c r="B310" i="9" s="1"/>
  <c r="H309" i="9"/>
  <c r="M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09" i="9"/>
  <c r="E309" i="9" s="1"/>
  <c r="B309" i="9" s="1"/>
  <c r="G302" i="9"/>
  <c r="E302" i="9" s="1"/>
  <c r="B302" i="9" s="1"/>
  <c r="G300" i="9"/>
  <c r="E300" i="9" s="1"/>
  <c r="B300"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E308" i="9" s="1"/>
  <c r="B308" i="9" s="1"/>
  <c r="G301" i="9"/>
  <c r="E301" i="9" s="1"/>
  <c r="B301" i="9" s="1"/>
  <c r="G226" i="9"/>
  <c r="E226" i="9" s="1"/>
  <c r="B226" i="9" s="1"/>
  <c r="G222" i="9"/>
  <c r="E222" i="9" s="1"/>
  <c r="B222" i="9" s="1"/>
  <c r="G218" i="9"/>
  <c r="E218" i="9" s="1"/>
  <c r="B218" i="9" s="1"/>
  <c r="G214" i="9"/>
  <c r="E214" i="9" s="1"/>
  <c r="B214" i="9" s="1"/>
  <c r="G180" i="9"/>
  <c r="E180" i="9" s="1"/>
  <c r="B180" i="9" s="1"/>
  <c r="H179" i="9"/>
  <c r="I10" i="9"/>
  <c r="E123" i="9"/>
  <c r="B123" i="9" s="1"/>
  <c r="E131" i="9"/>
  <c r="B131" i="9" s="1"/>
  <c r="B230" i="9"/>
  <c r="B234" i="9"/>
  <c r="B238" i="9"/>
  <c r="B326" i="9"/>
  <c r="B304" i="9"/>
  <c r="B330" i="9"/>
  <c r="G1540" i="1" l="1"/>
  <c r="H1585" i="1"/>
  <c r="H1511" i="1"/>
  <c r="H1260" i="1"/>
  <c r="F228" i="9"/>
  <c r="B228" i="9" s="1"/>
  <c r="E24" i="9"/>
  <c r="B207" i="9"/>
  <c r="F648" i="4"/>
  <c r="E360" i="4"/>
  <c r="E417" i="4" s="1"/>
  <c r="D412" i="1" s="1"/>
  <c r="F164" i="4"/>
  <c r="G160" i="1"/>
  <c r="H1264" i="1"/>
  <c r="G1264" i="1"/>
  <c r="E251" i="5"/>
  <c r="D1255" i="1" s="1"/>
  <c r="E315" i="9"/>
  <c r="B315" i="9" s="1"/>
  <c r="F12" i="5"/>
  <c r="D7" i="5"/>
  <c r="H22" i="3" s="1"/>
  <c r="I31" i="3"/>
  <c r="D1537" i="1"/>
  <c r="F147" i="5"/>
  <c r="C1152" i="1"/>
  <c r="E535" i="4"/>
  <c r="D530" i="1"/>
  <c r="B24" i="9"/>
  <c r="F571" i="4"/>
  <c r="C565" i="1"/>
  <c r="F221" i="4"/>
  <c r="C217" i="1"/>
  <c r="D69" i="5"/>
  <c r="F141" i="6"/>
  <c r="H31" i="3"/>
  <c r="C1537" i="1"/>
  <c r="G1259" i="1"/>
  <c r="H1259" i="1"/>
  <c r="F82" i="4"/>
  <c r="C78" i="1"/>
  <c r="H28" i="3"/>
  <c r="F35" i="6"/>
  <c r="C1431" i="1"/>
  <c r="F373" i="4"/>
  <c r="C368" i="1"/>
  <c r="D6" i="4"/>
  <c r="F7" i="4"/>
  <c r="C3" i="1"/>
  <c r="I1580" i="1"/>
  <c r="I1568" i="1"/>
  <c r="I1553" i="1"/>
  <c r="E179" i="9"/>
  <c r="B179" i="9" s="1"/>
  <c r="G1093" i="1"/>
  <c r="H1093" i="1"/>
  <c r="D1538" i="1"/>
  <c r="I33" i="3"/>
  <c r="E316" i="9"/>
  <c r="B316" i="9" s="1"/>
  <c r="E69" i="5"/>
  <c r="D1075" i="1"/>
  <c r="G641" i="1"/>
  <c r="H641" i="1"/>
  <c r="F255" i="5"/>
  <c r="F129" i="6"/>
  <c r="C1525" i="1"/>
  <c r="F70" i="5"/>
  <c r="G348" i="9"/>
  <c r="E348" i="9" s="1"/>
  <c r="F49" i="4"/>
  <c r="D430" i="4"/>
  <c r="F431" i="4"/>
  <c r="C425" i="1"/>
  <c r="F597" i="4"/>
  <c r="C591" i="1"/>
  <c r="G341" i="1"/>
  <c r="H341" i="1"/>
  <c r="I1564" i="1"/>
  <c r="I1549" i="1"/>
  <c r="C1621" i="1"/>
  <c r="I39" i="3"/>
  <c r="I28" i="3"/>
  <c r="D1431" i="1"/>
  <c r="E418" i="4"/>
  <c r="D413" i="1" s="1"/>
  <c r="D355" i="1"/>
  <c r="F584" i="4"/>
  <c r="C578" i="1"/>
  <c r="F321" i="4"/>
  <c r="C316" i="1"/>
  <c r="E152" i="4"/>
  <c r="D149" i="1"/>
  <c r="F153" i="4"/>
  <c r="F536" i="4"/>
  <c r="D535" i="4"/>
  <c r="C530" i="1"/>
  <c r="F361" i="4"/>
  <c r="D360" i="4"/>
  <c r="C356" i="1"/>
  <c r="G13" i="1"/>
  <c r="H13" i="1"/>
  <c r="I1578" i="1"/>
  <c r="H45" i="1"/>
  <c r="H19" i="9"/>
  <c r="E19" i="9" s="1"/>
  <c r="B19" i="9" s="1"/>
  <c r="I24" i="3"/>
  <c r="D1181" i="1"/>
  <c r="D45" i="8"/>
  <c r="G343" i="9" s="1"/>
  <c r="E343" i="9" s="1"/>
  <c r="C1628" i="1"/>
  <c r="F135" i="5"/>
  <c r="C1140" i="1"/>
  <c r="E7" i="5"/>
  <c r="D1017" i="1"/>
  <c r="D152" i="4"/>
  <c r="C121" i="1"/>
  <c r="F125" i="4"/>
  <c r="E6" i="4"/>
  <c r="D3" i="1"/>
  <c r="F309" i="4"/>
  <c r="D308" i="4"/>
  <c r="C304" i="1"/>
  <c r="G346" i="9"/>
  <c r="E346" i="9" s="1"/>
  <c r="F274" i="5"/>
  <c r="D251" i="5"/>
  <c r="D176" i="5" s="1"/>
  <c r="C1278" i="1"/>
  <c r="F466" i="4"/>
  <c r="C460" i="1"/>
  <c r="G1577" i="1"/>
  <c r="H24" i="3"/>
  <c r="C1181" i="1"/>
  <c r="F177" i="5"/>
  <c r="H226" i="1"/>
  <c r="G226" i="1"/>
  <c r="I1559" i="1"/>
  <c r="I25" i="3" l="1"/>
  <c r="E176" i="5"/>
  <c r="D1180" i="1" s="1"/>
  <c r="K1481" i="9"/>
  <c r="C1012" i="1"/>
  <c r="D6" i="5"/>
  <c r="G299" i="9" s="1"/>
  <c r="B343" i="9"/>
  <c r="G1278" i="1"/>
  <c r="H1278" i="1"/>
  <c r="G304" i="1"/>
  <c r="H304" i="1"/>
  <c r="D640" i="4"/>
  <c r="F535" i="4"/>
  <c r="C529" i="1"/>
  <c r="G425" i="1"/>
  <c r="H425" i="1"/>
  <c r="I23" i="3"/>
  <c r="D1074" i="1"/>
  <c r="G565" i="1"/>
  <c r="H565" i="1"/>
  <c r="F176" i="5"/>
  <c r="C1180" i="1"/>
  <c r="E422" i="4"/>
  <c r="D2" i="1"/>
  <c r="I17" i="3"/>
  <c r="G1017" i="1"/>
  <c r="H1017" i="1"/>
  <c r="G356" i="1"/>
  <c r="H356" i="1"/>
  <c r="E299" i="4"/>
  <c r="E300" i="4" s="1"/>
  <c r="D296" i="1" s="1"/>
  <c r="I18" i="3"/>
  <c r="D148" i="1"/>
  <c r="D417" i="4"/>
  <c r="C303" i="1"/>
  <c r="F308" i="4"/>
  <c r="D418" i="4"/>
  <c r="F360" i="4"/>
  <c r="C355" i="1"/>
  <c r="E347" i="9"/>
  <c r="B348" i="9"/>
  <c r="F6" i="4"/>
  <c r="H17" i="3"/>
  <c r="C2" i="1"/>
  <c r="D422" i="4"/>
  <c r="F251" i="5"/>
  <c r="H25" i="3"/>
  <c r="C1255" i="1"/>
  <c r="E6" i="5"/>
  <c r="I22" i="3"/>
  <c r="D1012" i="1"/>
  <c r="H1012" i="1" s="1"/>
  <c r="G316" i="1"/>
  <c r="H316" i="1"/>
  <c r="F69" i="5"/>
  <c r="H23" i="3"/>
  <c r="C1074" i="1"/>
  <c r="E640" i="4"/>
  <c r="D634" i="1" s="1"/>
  <c r="D529" i="1"/>
  <c r="E639" i="4"/>
  <c r="D633" i="1" s="1"/>
  <c r="G1181" i="1"/>
  <c r="H1181" i="1"/>
  <c r="G460" i="1"/>
  <c r="H460" i="1"/>
  <c r="H121" i="1"/>
  <c r="G121" i="1"/>
  <c r="G1140" i="1"/>
  <c r="H1140" i="1"/>
  <c r="H1628" i="1"/>
  <c r="G1628" i="1"/>
  <c r="G1621" i="1"/>
  <c r="H1621" i="1"/>
  <c r="G591" i="1"/>
  <c r="H591" i="1"/>
  <c r="F430" i="4"/>
  <c r="D639" i="4"/>
  <c r="C424" i="1"/>
  <c r="H1525" i="1"/>
  <c r="G1525" i="1"/>
  <c r="F7" i="5"/>
  <c r="G3" i="1"/>
  <c r="H3" i="1"/>
  <c r="H78" i="1"/>
  <c r="G78" i="1"/>
  <c r="H1537" i="1"/>
  <c r="G1537" i="1"/>
  <c r="G217" i="1"/>
  <c r="H217" i="1"/>
  <c r="G1152" i="1"/>
  <c r="H1152" i="1"/>
  <c r="G368" i="1"/>
  <c r="H368" i="1"/>
  <c r="B346" i="9"/>
  <c r="E345" i="9"/>
  <c r="I10" i="3" s="1"/>
  <c r="F152" i="4"/>
  <c r="H18" i="3"/>
  <c r="D299" i="4"/>
  <c r="D300" i="4" s="1"/>
  <c r="C148" i="1"/>
  <c r="I40" i="3"/>
  <c r="C1622" i="1"/>
  <c r="G530" i="1"/>
  <c r="H530" i="1"/>
  <c r="G149" i="1"/>
  <c r="H149" i="1"/>
  <c r="G578" i="1"/>
  <c r="H578" i="1"/>
  <c r="G344" i="9"/>
  <c r="E344" i="9" s="1"/>
  <c r="B344" i="9" s="1"/>
  <c r="G1012" i="1"/>
  <c r="G1075" i="1"/>
  <c r="H1075" i="1"/>
  <c r="G1538" i="1"/>
  <c r="H1538" i="1"/>
  <c r="G1431" i="1"/>
  <c r="H1431" i="1"/>
  <c r="H9" i="3"/>
  <c r="F6" i="5" l="1"/>
  <c r="C1011" i="1"/>
  <c r="F300" i="4"/>
  <c r="C296" i="1"/>
  <c r="H1622" i="1"/>
  <c r="G1622" i="1"/>
  <c r="F639" i="4"/>
  <c r="C633" i="1"/>
  <c r="H2" i="1"/>
  <c r="G2" i="1"/>
  <c r="C413" i="1"/>
  <c r="F418" i="4"/>
  <c r="K3" i="9"/>
  <c r="I9" i="3"/>
  <c r="H11" i="3"/>
  <c r="G1074" i="1"/>
  <c r="H1074" i="1"/>
  <c r="G1255" i="1"/>
  <c r="H1255" i="1"/>
  <c r="G306" i="9"/>
  <c r="E306" i="9" s="1"/>
  <c r="B306" i="9" s="1"/>
  <c r="H148" i="1"/>
  <c r="G148" i="1"/>
  <c r="F640" i="4"/>
  <c r="C634" i="1"/>
  <c r="G424" i="1"/>
  <c r="H424" i="1"/>
  <c r="H299" i="9"/>
  <c r="E299" i="9" s="1"/>
  <c r="D1011" i="1"/>
  <c r="G1011" i="1" s="1"/>
  <c r="F422" i="4"/>
  <c r="C417" i="1"/>
  <c r="D643" i="4"/>
  <c r="G355" i="1"/>
  <c r="H355" i="1"/>
  <c r="G303" i="1"/>
  <c r="H303" i="1"/>
  <c r="E301" i="4"/>
  <c r="D297" i="1" s="1"/>
  <c r="E423" i="4"/>
  <c r="E424" i="4" s="1"/>
  <c r="D419" i="1" s="1"/>
  <c r="D295" i="1"/>
  <c r="E643" i="4"/>
  <c r="D417" i="1"/>
  <c r="D423" i="4"/>
  <c r="D424" i="4" s="1"/>
  <c r="F299" i="4"/>
  <c r="D301" i="4"/>
  <c r="C295" i="1"/>
  <c r="F417" i="4"/>
  <c r="C412" i="1"/>
  <c r="G1180" i="1"/>
  <c r="H1180" i="1"/>
  <c r="G529" i="1"/>
  <c r="H529" i="1"/>
  <c r="E342" i="9"/>
  <c r="H8" i="3" l="1"/>
  <c r="M3" i="9" s="1"/>
  <c r="F424" i="4"/>
  <c r="C419" i="1"/>
  <c r="B299" i="9"/>
  <c r="H1011" i="1"/>
  <c r="G413" i="1"/>
  <c r="H413" i="1"/>
  <c r="G633" i="1"/>
  <c r="H633" i="1"/>
  <c r="G296" i="1"/>
  <c r="H296" i="1"/>
  <c r="G412" i="1"/>
  <c r="H412" i="1"/>
  <c r="F301" i="4"/>
  <c r="C297" i="1"/>
  <c r="D637" i="1"/>
  <c r="D644" i="4"/>
  <c r="D645" i="4" s="1"/>
  <c r="D425" i="4"/>
  <c r="F423" i="4"/>
  <c r="G20" i="9"/>
  <c r="C418" i="1"/>
  <c r="F643" i="4"/>
  <c r="C637" i="1"/>
  <c r="G634" i="1"/>
  <c r="H634" i="1"/>
  <c r="G295" i="1"/>
  <c r="H295" i="1"/>
  <c r="H20" i="9"/>
  <c r="E644" i="4"/>
  <c r="E645" i="4" s="1"/>
  <c r="E425" i="4"/>
  <c r="D420" i="1" s="1"/>
  <c r="D418" i="1"/>
  <c r="G417" i="1"/>
  <c r="H417" i="1"/>
  <c r="N3" i="9"/>
  <c r="I11" i="3"/>
  <c r="D639" i="1" l="1"/>
  <c r="F645" i="4"/>
  <c r="C639" i="1"/>
  <c r="G419" i="1"/>
  <c r="H419" i="1"/>
  <c r="G637" i="1"/>
  <c r="H637" i="1"/>
  <c r="E20" i="9"/>
  <c r="B20" i="9" s="1"/>
  <c r="H334" i="9"/>
  <c r="G334" i="9"/>
  <c r="E646" i="4"/>
  <c r="E649" i="4" s="1"/>
  <c r="D638" i="1"/>
  <c r="F425" i="4"/>
  <c r="C420" i="1"/>
  <c r="G297" i="1"/>
  <c r="H297" i="1"/>
  <c r="G418" i="1"/>
  <c r="H418" i="1"/>
  <c r="D646" i="4"/>
  <c r="D649" i="4" s="1"/>
  <c r="F644" i="4"/>
  <c r="C638" i="1"/>
  <c r="E334" i="9" l="1"/>
  <c r="B334" i="9" s="1"/>
  <c r="H19" i="3"/>
  <c r="F649" i="4"/>
  <c r="C643" i="1"/>
  <c r="I19" i="3"/>
  <c r="D643" i="1"/>
  <c r="G420" i="1"/>
  <c r="H420" i="1"/>
  <c r="G639" i="1"/>
  <c r="H639" i="1"/>
  <c r="G638" i="1"/>
  <c r="H638" i="1"/>
  <c r="F646" i="4"/>
  <c r="D650" i="4"/>
  <c r="C640" i="1"/>
  <c r="E650" i="4"/>
  <c r="D640" i="1"/>
  <c r="E298" i="9" l="1"/>
  <c r="I8" i="3" s="1"/>
  <c r="I20" i="3"/>
  <c r="D644" i="1"/>
  <c r="H7" i="3" s="1"/>
  <c r="G297" i="9"/>
  <c r="E297" i="9" s="1"/>
  <c r="B297" i="9" s="1"/>
  <c r="G640" i="1"/>
  <c r="H640" i="1"/>
  <c r="G643" i="1"/>
  <c r="H643" i="1"/>
  <c r="F650" i="4"/>
  <c r="H20" i="3"/>
  <c r="C644" i="1"/>
  <c r="G644" i="1" l="1"/>
  <c r="H644" i="1"/>
  <c r="J3" i="9"/>
  <c r="G295" i="9" l="1"/>
  <c r="L293" i="9"/>
  <c r="F293" i="9" s="1"/>
  <c r="H295" i="9"/>
  <c r="H18" i="9"/>
  <c r="H21" i="9"/>
  <c r="I17" i="9"/>
  <c r="G16" i="9"/>
  <c r="J11" i="9"/>
  <c r="I8" i="9"/>
  <c r="K6" i="9"/>
  <c r="G21" i="9"/>
  <c r="H17" i="9"/>
  <c r="I11" i="9"/>
  <c r="K9" i="9"/>
  <c r="J6" i="9"/>
  <c r="H22" i="9"/>
  <c r="G18" i="9"/>
  <c r="M15" i="9"/>
  <c r="I12" i="9"/>
  <c r="K10" i="9"/>
  <c r="J7" i="9"/>
  <c r="G22" i="9"/>
  <c r="L15" i="9"/>
  <c r="K13" i="9"/>
  <c r="I7" i="9"/>
  <c r="K5" i="9"/>
  <c r="M16" i="9"/>
  <c r="J10" i="9"/>
  <c r="I13" i="9"/>
  <c r="K7" i="9"/>
  <c r="J12" i="9"/>
  <c r="J9" i="9"/>
  <c r="H15" i="9"/>
  <c r="J8" i="9"/>
  <c r="G15" i="9"/>
  <c r="J5" i="9"/>
  <c r="K12" i="9"/>
  <c r="G17" i="9"/>
  <c r="I9" i="9"/>
  <c r="H16" i="9"/>
  <c r="I6" i="9"/>
  <c r="I5" i="9"/>
  <c r="K11" i="9"/>
  <c r="J17" i="9"/>
  <c r="K8" i="9"/>
  <c r="J13" i="9"/>
  <c r="L16" i="9"/>
  <c r="F16" i="9" s="1"/>
  <c r="E10" i="9" l="1"/>
  <c r="B10" i="9" s="1"/>
  <c r="E295" i="9"/>
  <c r="E23" i="9" s="1"/>
  <c r="I7" i="3" s="1"/>
  <c r="F15" i="9"/>
  <c r="F14" i="9" s="1"/>
  <c r="E6" i="9"/>
  <c r="B6" i="9" s="1"/>
  <c r="E15" i="9"/>
  <c r="E21" i="9"/>
  <c r="B21" i="9" s="1"/>
  <c r="E9" i="9"/>
  <c r="B9" i="9" s="1"/>
  <c r="E12" i="9"/>
  <c r="B12" i="9" s="1"/>
  <c r="E16" i="9"/>
  <c r="B16" i="9" s="1"/>
  <c r="E5" i="9"/>
  <c r="E17" i="9"/>
  <c r="B17" i="9" s="1"/>
  <c r="E22" i="9"/>
  <c r="B22" i="9" s="1"/>
  <c r="B293" i="9"/>
  <c r="F23" i="9"/>
  <c r="E13" i="9"/>
  <c r="B13" i="9" s="1"/>
  <c r="E7" i="9"/>
  <c r="B7" i="9" s="1"/>
  <c r="E18" i="9"/>
  <c r="B18" i="9" s="1"/>
  <c r="E11" i="9"/>
  <c r="B11" i="9" s="1"/>
  <c r="E8" i="9"/>
  <c r="B8" i="9" s="1"/>
  <c r="B295" i="9" l="1"/>
  <c r="B15" i="9"/>
  <c r="F3" i="9"/>
  <c r="E4" i="9"/>
  <c r="B5" i="9"/>
  <c r="E14" i="9"/>
  <c r="I13" i="3" s="1"/>
  <c r="E3" i="9" l="1"/>
</calcChain>
</file>

<file path=xl/sharedStrings.xml><?xml version="1.0" encoding="utf-8"?>
<sst xmlns="http://schemas.openxmlformats.org/spreadsheetml/2006/main" count="4733" uniqueCount="3656">
  <si>
    <t>Obveznik:</t>
  </si>
  <si>
    <t xml:space="preserve">10557 - Osnovna škola Mrkopalj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</si>
  <si>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</si>
  <si>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</si>
  <si>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</si>
  <si>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</si>
  <si>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</si>
  <si>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</si>
  <si>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</si>
  <si>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</si>
  <si>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</si>
  <si>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</si>
  <si>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</si>
  <si>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</si>
  <si>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</si>
  <si>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</si>
  <si>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</si>
  <si>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</si>
  <si>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</si>
  <si>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</si>
  <si>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</si>
  <si>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</si>
  <si>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</si>
  <si>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</si>
  <si>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</si>
  <si>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</si>
  <si>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</si>
  <si>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</si>
  <si>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</si>
  <si>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</si>
  <si>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</si>
  <si>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</si>
  <si>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</si>
  <si>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</si>
  <si>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</si>
  <si>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</si>
  <si>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</si>
  <si>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</si>
  <si>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</si>
  <si>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</si>
  <si>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</si>
  <si>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</si>
  <si>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</si>
  <si>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</si>
  <si>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</si>
  <si>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</si>
  <si>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</si>
  <si>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</si>
  <si>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</si>
  <si>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</si>
  <si>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</si>
  <si>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</si>
  <si>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</si>
  <si>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</si>
  <si>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</si>
  <si>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</si>
  <si>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</si>
  <si>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</si>
  <si>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</si>
  <si>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</si>
  <si>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</si>
  <si>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</si>
  <si>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</si>
  <si>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</si>
  <si>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</si>
  <si>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</si>
  <si>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</si>
  <si>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</si>
  <si>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</si>
  <si>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</si>
  <si>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</si>
  <si>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</si>
  <si>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</si>
  <si>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</si>
  <si>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</si>
  <si>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</si>
  <si>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</si>
  <si>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</si>
  <si>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</si>
  <si>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</si>
  <si>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</si>
  <si>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</si>
  <si>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</si>
  <si>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</si>
  <si>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</si>
  <si>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</si>
  <si>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</si>
  <si>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</si>
  <si>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</si>
  <si>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</si>
  <si>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</si>
  <si>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</si>
  <si>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</si>
  <si>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</si>
  <si>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</si>
  <si>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</si>
  <si>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</si>
  <si>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</si>
  <si>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</si>
  <si>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</si>
  <si>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</si>
  <si>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</si>
  <si>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</si>
  <si>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</si>
  <si>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</si>
  <si>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</si>
  <si>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</si>
  <si>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</si>
  <si>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</si>
  <si>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</si>
  <si>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</si>
  <si>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</si>
  <si>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</si>
  <si>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</si>
  <si>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</si>
  <si>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</si>
  <si>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</si>
  <si>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</si>
  <si>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</si>
  <si>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</si>
  <si>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</si>
  <si>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</si>
  <si>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</si>
  <si>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</si>
  <si>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</si>
  <si>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</si>
  <si>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</si>
  <si>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</si>
  <si>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</si>
  <si>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</si>
  <si>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</si>
  <si>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</si>
  <si>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</si>
  <si>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</si>
  <si>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</si>
  <si>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</si>
  <si>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</si>
  <si>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</si>
  <si>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</si>
  <si>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</si>
  <si>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</si>
  <si>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</si>
  <si>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</si>
  <si>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</si>
  <si>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</si>
  <si>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</si>
  <si>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</si>
  <si>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</si>
  <si>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</si>
  <si>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</si>
  <si>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</si>
  <si>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</si>
  <si>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</si>
  <si>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</si>
  <si>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</si>
  <si>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</si>
  <si>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</si>
  <si>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</si>
  <si>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</si>
  <si>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</si>
  <si>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</si>
  <si>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</si>
  <si>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</si>
  <si>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</si>
  <si>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</si>
  <si>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</si>
  <si>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</si>
  <si>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</si>
  <si>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</si>
  <si>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</si>
  <si>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</si>
  <si>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</si>
  <si>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</si>
  <si>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</si>
  <si>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</si>
  <si>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</si>
  <si>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</si>
  <si>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</si>
  <si>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</si>
  <si>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</si>
  <si>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</si>
  <si>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</si>
  <si>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</si>
  <si>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</si>
  <si>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</si>
  <si>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</si>
  <si>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</si>
  <si>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</si>
  <si>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</si>
  <si>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</si>
  <si>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</si>
  <si>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</si>
  <si>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</si>
  <si>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</si>
  <si>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</si>
  <si>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</si>
  <si>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</si>
  <si>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</si>
  <si>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</si>
  <si>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</si>
  <si>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</si>
  <si>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</si>
  <si>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</si>
  <si>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</si>
  <si>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</si>
  <si>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</si>
  <si>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</si>
  <si>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</si>
  <si>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</si>
  <si>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</si>
  <si>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</si>
  <si>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</si>
  <si>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</si>
  <si>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</si>
  <si>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</si>
  <si>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</si>
  <si>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</si>
  <si>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</si>
  <si>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</si>
  <si>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</si>
  <si>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</si>
  <si>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</si>
  <si>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</si>
  <si>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</si>
  <si>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</si>
  <si>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</si>
  <si>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</si>
  <si>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</si>
  <si>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</si>
  <si>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</si>
  <si>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</si>
  <si>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</si>
  <si>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</si>
  <si>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</si>
  <si>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</si>
  <si>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</si>
  <si>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</si>
  <si>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</si>
  <si>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</si>
  <si>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</si>
  <si>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</si>
  <si>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</si>
  <si>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</si>
  <si>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</si>
  <si>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</si>
  <si>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</si>
  <si>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</si>
  <si>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</si>
  <si>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</si>
  <si>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</si>
  <si>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</si>
  <si>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</si>
  <si>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</si>
  <si>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</si>
  <si>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</si>
  <si>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</si>
  <si>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</si>
  <si>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</si>
  <si>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</si>
  <si>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</si>
  <si>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</si>
  <si>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</si>
  <si>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</si>
  <si>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</si>
  <si>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</si>
  <si>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</si>
  <si>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</si>
  <si>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</si>
  <si>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</si>
  <si>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</si>
  <si>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</si>
  <si>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</si>
  <si>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</si>
  <si>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</si>
  <si>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</si>
  <si>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</si>
  <si>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</si>
  <si>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</si>
  <si>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</si>
  <si>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</si>
  <si>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</si>
  <si>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</si>
  <si>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</si>
  <si>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</si>
  <si>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</si>
  <si>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</si>
  <si>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</si>
  <si>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</si>
  <si>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</si>
  <si>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</si>
  <si>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</si>
  <si>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</si>
  <si>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</si>
  <si>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</si>
  <si>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</si>
  <si>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</si>
  <si>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</si>
  <si>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</si>
  <si>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</si>
  <si>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</si>
  <si>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</si>
  <si>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</si>
  <si>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</si>
  <si>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</si>
  <si>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</si>
  <si>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</si>
  <si>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</si>
  <si>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</si>
  <si>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</si>
  <si>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</si>
  <si>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</si>
  <si>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</si>
  <si>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</si>
  <si>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</si>
  <si>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</si>
  <si>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</si>
  <si>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</si>
  <si>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</si>
  <si>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</si>
  <si>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</si>
  <si>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</si>
  <si>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</si>
  <si>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</si>
  <si>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</si>
  <si>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</si>
  <si>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</si>
  <si>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</si>
  <si>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</si>
  <si>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</si>
  <si>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</si>
  <si>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</si>
  <si>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</si>
  <si>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</si>
  <si>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</si>
  <si>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</si>
  <si>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</si>
  <si>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</si>
  <si>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</si>
  <si>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</si>
  <si>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</si>
  <si>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</si>
  <si>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</si>
  <si>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</si>
  <si>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</si>
  <si>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</si>
  <si>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</si>
  <si>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</si>
  <si>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</si>
  <si>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</si>
  <si>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</si>
  <si>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</si>
  <si>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</si>
  <si>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</si>
  <si>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</si>
  <si>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</si>
  <si>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</si>
  <si>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</si>
  <si>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</si>
  <si>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</si>
  <si>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</si>
  <si>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</si>
  <si>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</si>
  <si>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</si>
  <si>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</si>
  <si>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</si>
  <si>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</si>
  <si>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</si>
  <si>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</si>
  <si>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</si>
  <si>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</si>
  <si>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</si>
  <si>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</si>
  <si>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</si>
  <si>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</si>
  <si>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</si>
  <si>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</si>
  <si>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</si>
  <si>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</si>
  <si>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</si>
  <si>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</si>
  <si>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</si>
  <si>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</si>
  <si>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</si>
  <si>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</si>
  <si>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</si>
  <si>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</si>
  <si>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</si>
  <si>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</si>
  <si>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</si>
  <si>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</si>
  <si>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</si>
  <si>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</si>
  <si>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</si>
  <si>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</si>
  <si>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</si>
  <si>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</si>
  <si>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</si>
  <si>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</si>
  <si>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</si>
  <si>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</si>
  <si>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</si>
  <si>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</si>
  <si>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</si>
  <si>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</si>
  <si>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</si>
  <si>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</si>
  <si>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</si>
  <si>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</si>
  <si>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</si>
  <si>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</si>
  <si>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</si>
  <si>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</si>
  <si>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</si>
  <si>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</si>
  <si>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</si>
  <si>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</si>
  <si>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</si>
  <si>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</si>
  <si>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</si>
  <si>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</si>
  <si>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</si>
  <si>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</si>
  <si>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</si>
  <si>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</si>
  <si>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</si>
  <si>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</si>
  <si>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</si>
  <si>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</si>
  <si>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</si>
  <si>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</si>
  <si>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</si>
  <si>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</si>
  <si>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</si>
  <si>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</si>
  <si>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</si>
  <si>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</si>
  <si>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</si>
  <si>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</si>
  <si>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</si>
  <si>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</si>
  <si>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</si>
  <si>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</si>
  <si>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</si>
  <si>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</si>
  <si>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</si>
  <si>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</si>
  <si>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</si>
  <si>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</si>
  <si>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</si>
  <si>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</si>
  <si>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</si>
  <si>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</si>
  <si>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</si>
  <si>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</si>
  <si>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</si>
  <si>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</si>
  <si>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</si>
  <si>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</si>
  <si>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</si>
  <si>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</si>
  <si>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</si>
  <si>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</si>
  <si>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</si>
  <si>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</si>
  <si>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</si>
  <si>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</si>
  <si>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</si>
  <si>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</si>
  <si>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</si>
  <si>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</si>
  <si>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</si>
  <si>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</si>
  <si>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</si>
  <si>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</si>
  <si>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</si>
  <si>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</si>
  <si>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</si>
  <si>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</si>
  <si>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</si>
  <si>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</si>
  <si>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</si>
  <si>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</si>
  <si>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</si>
  <si>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</si>
  <si>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</si>
  <si>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</si>
  <si>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</si>
  <si>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</si>
  <si>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</si>
  <si>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</si>
  <si>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</si>
  <si>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</si>
  <si>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</si>
  <si>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</si>
  <si>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</si>
  <si>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</si>
  <si>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</si>
  <si>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</si>
  <si>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</si>
  <si>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</si>
  <si>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</si>
  <si>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</si>
  <si>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</si>
  <si>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</si>
  <si>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</si>
  <si>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</si>
  <si>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</si>
  <si>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</si>
  <si>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</si>
  <si>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</si>
  <si>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</si>
  <si>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</si>
  <si>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</si>
  <si>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</si>
  <si>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</si>
  <si>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</si>
  <si>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</si>
  <si>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</si>
  <si>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</si>
  <si>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</si>
  <si>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</si>
  <si>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</si>
  <si>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</si>
  <si>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</si>
  <si>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</si>
  <si>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</si>
  <si>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</si>
  <si>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</si>
  <si>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</si>
  <si>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</si>
  <si>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</si>
  <si>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</si>
  <si>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</si>
  <si>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</si>
  <si>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</si>
  <si>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</si>
  <si>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</si>
  <si>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</si>
  <si>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</si>
  <si>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</si>
  <si>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</si>
  <si>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</si>
  <si>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</si>
  <si>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</si>
  <si>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</si>
  <si>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</si>
  <si>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</si>
  <si>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</si>
  <si>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</si>
  <si>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</si>
  <si>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</si>
  <si>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</si>
  <si>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</si>
  <si>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</si>
  <si>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</si>
  <si>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</si>
  <si>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</si>
  <si>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</si>
  <si>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</si>
  <si>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</si>
  <si>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</si>
  <si>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</si>
  <si>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</si>
  <si>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</si>
  <si>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</si>
  <si>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</si>
  <si>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</si>
  <si>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</si>
  <si>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</si>
  <si>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</si>
  <si>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</si>
  <si>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</si>
  <si>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</si>
  <si>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</si>
  <si>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</si>
  <si>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</si>
  <si>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</si>
  <si>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</si>
  <si>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</si>
  <si>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</si>
  <si>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</si>
  <si>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</si>
  <si>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</si>
  <si>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</si>
  <si>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</si>
  <si>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</si>
  <si>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</si>
  <si>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</si>
  <si>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</si>
  <si>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</si>
  <si>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</si>
  <si>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</si>
  <si>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</si>
  <si>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</si>
  <si>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</si>
  <si>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</si>
  <si>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</si>
  <si>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</si>
  <si>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</si>
  <si>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</si>
  <si>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</si>
  <si>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</si>
  <si>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</si>
  <si>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</si>
  <si>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</si>
  <si>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</si>
  <si>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</si>
  <si>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</si>
  <si>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</si>
  <si>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</si>
  <si>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</si>
  <si>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</si>
  <si>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</si>
  <si>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</si>
  <si>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</si>
  <si>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</si>
  <si>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</si>
  <si>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</si>
  <si>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</si>
  <si>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</si>
  <si>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</si>
  <si>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</si>
  <si>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</si>
  <si>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</si>
  <si>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</si>
  <si>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</si>
  <si>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</si>
  <si>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</si>
  <si>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</si>
  <si>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</si>
  <si>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</si>
  <si>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</si>
  <si>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</si>
  <si>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</si>
  <si>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</si>
  <si>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</si>
  <si>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</si>
  <si>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</si>
  <si>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</si>
  <si>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</si>
  <si>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</si>
  <si>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</si>
  <si>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</si>
  <si>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</si>
  <si>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</si>
  <si>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</si>
  <si>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</si>
  <si>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</si>
  <si>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</si>
  <si>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</si>
  <si>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</si>
  <si>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</si>
  <si>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</si>
  <si>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</si>
  <si>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</si>
  <si>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</si>
  <si>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</si>
  <si>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</si>
  <si>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</si>
  <si>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</si>
  <si>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</si>
  <si>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</si>
  <si>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</si>
  <si>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</si>
  <si>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</si>
  <si>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</si>
  <si>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</si>
  <si>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</si>
  <si>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</si>
  <si>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</si>
  <si>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</si>
  <si>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</si>
  <si>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</si>
  <si>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</si>
  <si>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</si>
  <si>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</si>
  <si>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</si>
  <si>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</si>
  <si>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</si>
  <si>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</si>
  <si>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</si>
  <si>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</si>
  <si>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</si>
  <si>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</si>
  <si>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</si>
  <si>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</si>
  <si>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</si>
  <si>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</si>
  <si>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</si>
  <si>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</si>
  <si>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</si>
  <si>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</si>
  <si>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</si>
  <si>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</si>
  <si>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</si>
  <si>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</si>
  <si>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</si>
  <si>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</si>
  <si>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</si>
  <si>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</si>
  <si>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</si>
  <si>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</si>
  <si>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</si>
  <si>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</si>
  <si>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</si>
  <si>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</si>
  <si>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</si>
  <si>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</si>
  <si>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</si>
  <si>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</si>
  <si>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</si>
  <si>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</si>
  <si>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</si>
  <si>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</si>
  <si>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</si>
  <si>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</si>
  <si>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</si>
  <si>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</si>
  <si>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</si>
  <si>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</si>
  <si>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</si>
  <si>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</si>
  <si>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</si>
  <si>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</si>
  <si>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</si>
  <si>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</si>
  <si>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</si>
  <si>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</si>
  <si>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</si>
  <si>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</si>
  <si>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</si>
  <si>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</si>
  <si>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</si>
  <si>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</si>
  <si>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</si>
  <si>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</si>
  <si>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</si>
  <si>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</si>
  <si>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</si>
  <si>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</si>
  <si>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</si>
  <si>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</si>
  <si>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</si>
  <si>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</si>
  <si>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</si>
  <si>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</si>
  <si>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</si>
  <si>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</si>
  <si>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</si>
  <si>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</si>
  <si>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</si>
  <si>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</si>
  <si>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</si>
  <si>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</si>
  <si>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</si>
  <si>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</si>
  <si>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</si>
  <si>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</si>
  <si>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</si>
  <si>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</si>
  <si>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</si>
  <si>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</si>
  <si>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</si>
  <si>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</si>
  <si>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</si>
  <si>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</si>
  <si>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</si>
  <si>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</si>
  <si>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</si>
  <si>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</si>
  <si>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</si>
  <si>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</si>
  <si>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</si>
  <si>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</si>
  <si>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</si>
  <si>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</si>
  <si>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</si>
  <si>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</si>
  <si>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</si>
  <si>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</si>
  <si>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</si>
  <si>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</si>
  <si>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</si>
  <si>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</si>
  <si>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</si>
  <si>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</si>
  <si>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</si>
  <si>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</si>
  <si>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</si>
  <si>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</si>
  <si>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</si>
  <si>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</si>
  <si>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</si>
  <si>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</si>
  <si>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</si>
  <si>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</si>
  <si>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</si>
  <si>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</si>
  <si>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</si>
  <si>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</si>
  <si>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</si>
  <si>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</si>
  <si>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</si>
  <si>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</si>
  <si>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</si>
  <si>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</si>
  <si>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</si>
  <si>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</si>
  <si>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</si>
  <si>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</si>
  <si>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</si>
  <si>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</si>
  <si>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</si>
  <si>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</si>
  <si>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</si>
  <si>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</si>
  <si>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</si>
  <si>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</si>
  <si>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</si>
  <si>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</si>
  <si>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</si>
  <si>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</si>
  <si>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</si>
  <si>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</si>
  <si>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</si>
  <si>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</si>
  <si>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</si>
  <si>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</si>
  <si>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</si>
  <si>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</si>
  <si>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</si>
  <si>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</si>
  <si>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</si>
  <si>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</si>
  <si>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</si>
  <si>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</si>
  <si>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</si>
  <si>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</si>
  <si>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</si>
  <si>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</si>
  <si>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</si>
  <si>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</si>
  <si>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</si>
  <si>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</si>
  <si>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</si>
  <si>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</si>
  <si>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</si>
  <si>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</si>
  <si>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</si>
  <si>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</si>
  <si>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</si>
  <si>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</si>
  <si>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</si>
  <si>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</si>
  <si>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</si>
  <si>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</si>
  <si>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</si>
  <si>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</si>
  <si>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</si>
  <si>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</si>
  <si>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</si>
  <si>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</si>
  <si>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</si>
  <si>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</si>
  <si>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</si>
  <si>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</si>
  <si>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</si>
  <si>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</si>
  <si>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</si>
  <si>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</si>
  <si>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</si>
  <si>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</si>
  <si>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</si>
  <si>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</si>
  <si>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</si>
  <si>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</si>
  <si>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</si>
  <si>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</si>
  <si>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</si>
  <si>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</si>
  <si>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</si>
  <si>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</si>
  <si>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</si>
  <si>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</si>
  <si>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</si>
  <si>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</si>
  <si>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</si>
  <si>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</si>
  <si>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</si>
  <si>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</si>
  <si>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</si>
  <si>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</si>
  <si>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</si>
  <si>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</si>
  <si>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</si>
  <si>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</si>
  <si>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</si>
  <si>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</si>
  <si>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</si>
  <si>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</si>
  <si>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</si>
  <si>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</si>
  <si>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</si>
  <si>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</si>
  <si>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</si>
  <si>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</si>
  <si>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</si>
  <si>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</si>
  <si>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</si>
  <si>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</si>
  <si>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</si>
  <si>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</si>
  <si>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</si>
  <si>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</si>
  <si>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</si>
  <si>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</si>
  <si>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</si>
  <si>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</si>
  <si>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</si>
  <si>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</si>
  <si>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</si>
  <si>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</si>
  <si>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</si>
  <si>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</si>
  <si>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</si>
  <si>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</si>
  <si>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</si>
  <si>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</si>
  <si>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</si>
  <si>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</si>
  <si>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</si>
  <si>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</si>
  <si>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</si>
  <si>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</si>
  <si>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</si>
  <si>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</si>
  <si>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</si>
  <si>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</si>
  <si>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</si>
  <si>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</si>
  <si>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</si>
  <si>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</si>
  <si>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</si>
  <si>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</si>
  <si>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</si>
  <si>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</si>
  <si>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</si>
  <si>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</si>
  <si>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</si>
  <si>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</si>
  <si>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</si>
  <si>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</si>
  <si>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</si>
  <si>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</si>
  <si>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</si>
  <si>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</si>
  <si>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</si>
  <si>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</si>
  <si>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</si>
  <si>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</si>
  <si>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</si>
  <si>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</si>
  <si>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</si>
  <si>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</si>
  <si>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</si>
  <si>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</si>
  <si>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</si>
  <si>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</si>
  <si>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</si>
  <si>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</si>
  <si>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</si>
  <si>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</si>
  <si>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</si>
  <si>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</si>
  <si>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</si>
  <si>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</si>
  <si>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</si>
  <si>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</si>
  <si>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</si>
  <si>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</si>
  <si>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</si>
  <si>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</si>
  <si>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</si>
  <si>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</si>
  <si>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</si>
  <si>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</si>
  <si>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</si>
  <si>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</si>
  <si>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</si>
  <si>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</si>
  <si>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</si>
  <si>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</si>
  <si>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</si>
  <si>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</si>
  <si>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</si>
  <si>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</si>
  <si>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</si>
  <si>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</si>
  <si>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</si>
  <si>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</si>
  <si>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</si>
  <si>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</si>
  <si>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</si>
  <si>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</si>
  <si>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</si>
  <si>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</si>
  <si>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</si>
  <si>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</si>
  <si>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</si>
  <si>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</si>
  <si>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</si>
  <si>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</si>
  <si>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</si>
  <si>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</si>
  <si>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</si>
  <si>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</si>
  <si>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</si>
  <si>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</si>
  <si>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</si>
  <si>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</si>
  <si>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</si>
  <si>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</si>
  <si>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</si>
  <si>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</si>
  <si>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</si>
  <si>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</si>
  <si>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</si>
  <si>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</si>
  <si>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</si>
  <si>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</si>
  <si>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</si>
  <si>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</si>
  <si>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</si>
  <si>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</si>
  <si>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</si>
  <si>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</si>
  <si>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</si>
  <si>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</si>
  <si>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</si>
  <si>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</si>
  <si>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</si>
  <si>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</si>
  <si>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</si>
  <si>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</si>
  <si>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</si>
  <si>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</si>
  <si>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</si>
  <si>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</si>
  <si>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</si>
  <si>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</si>
  <si>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</si>
  <si>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</si>
  <si>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</si>
  <si>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</si>
  <si>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</si>
  <si>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</si>
  <si>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</si>
  <si>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</si>
  <si>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</si>
  <si>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</si>
  <si>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</si>
  <si>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</si>
  <si>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</si>
  <si>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</si>
  <si>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</si>
  <si>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</si>
  <si>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</si>
  <si>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</si>
  <si>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</si>
  <si>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</si>
  <si>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</si>
  <si>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</si>
  <si>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</si>
  <si>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</si>
  <si>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</si>
  <si>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</si>
  <si>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</si>
  <si>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</si>
  <si>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</si>
  <si>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</si>
  <si>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</si>
  <si>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</si>
  <si>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</si>
  <si>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</si>
  <si>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</si>
  <si>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</si>
  <si>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</si>
  <si>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</si>
  <si>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</si>
  <si>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</si>
  <si>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</si>
  <si>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</si>
  <si>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</si>
  <si>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</si>
  <si>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</si>
  <si>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</si>
  <si>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</si>
  <si>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</si>
  <si>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</si>
  <si>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</si>
  <si>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</si>
  <si>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</si>
  <si>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</si>
  <si>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</si>
  <si>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</si>
  <si>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</si>
  <si>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</si>
  <si>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</si>
  <si>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</si>
  <si>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</si>
  <si>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</si>
  <si>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</si>
  <si>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</si>
  <si>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</si>
  <si>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</si>
  <si>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</si>
  <si>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</si>
  <si>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</si>
  <si>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</si>
  <si>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</si>
  <si>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</si>
  <si>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</si>
  <si>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</si>
  <si>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</si>
  <si>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</si>
  <si>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</si>
  <si>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</si>
  <si>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</si>
  <si>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</si>
  <si>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</si>
  <si>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</si>
  <si>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</si>
  <si>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</si>
  <si>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</si>
  <si>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</si>
  <si>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</si>
  <si>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</si>
  <si>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</si>
  <si>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</si>
  <si>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</si>
  <si>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</si>
  <si>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</si>
  <si>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</si>
  <si>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</si>
  <si>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</si>
  <si>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</si>
  <si>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</si>
  <si>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</si>
  <si>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</si>
  <si>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</si>
  <si>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</si>
  <si>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</si>
  <si>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</si>
  <si>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</si>
  <si>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</si>
  <si>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</si>
  <si>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</si>
  <si>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</si>
  <si>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</si>
  <si>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</si>
  <si>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</si>
  <si>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</si>
  <si>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</si>
  <si>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</si>
  <si>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</si>
  <si>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</si>
  <si>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</si>
  <si>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</si>
  <si>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</si>
  <si>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</si>
  <si>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</si>
  <si>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</si>
  <si>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</si>
  <si>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</si>
  <si>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</si>
  <si>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</si>
  <si>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</si>
  <si>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</si>
  <si>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</si>
  <si>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</si>
  <si>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</si>
  <si>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</si>
  <si>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</si>
  <si>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</si>
  <si>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</si>
  <si>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</si>
  <si>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</si>
  <si>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</si>
  <si>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</si>
  <si>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</si>
  <si>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</si>
  <si>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</si>
  <si>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</si>
  <si>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</si>
  <si>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</si>
  <si>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</si>
  <si>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</si>
  <si>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</si>
  <si>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</si>
  <si>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</si>
  <si>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</si>
  <si>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</si>
  <si>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</si>
  <si>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</si>
  <si>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</si>
  <si>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</si>
  <si>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</si>
  <si>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</si>
  <si>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</si>
  <si>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</si>
  <si>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</si>
  <si>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</si>
  <si>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</si>
  <si>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</si>
  <si>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</si>
  <si>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</si>
  <si>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</si>
  <si>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</si>
  <si>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</si>
  <si>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</si>
  <si>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</si>
  <si>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</si>
  <si>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</si>
  <si>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</si>
  <si>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</si>
  <si>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</si>
  <si>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</si>
  <si>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</si>
  <si>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</si>
  <si>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</si>
  <si>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</si>
  <si>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</si>
  <si>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</si>
  <si>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</si>
  <si>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</si>
  <si>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</si>
  <si>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</si>
  <si>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</si>
  <si>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</si>
  <si>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</si>
  <si>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</si>
  <si>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</si>
  <si>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</si>
  <si>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</si>
  <si>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</si>
  <si>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</si>
  <si>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</si>
  <si>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</si>
  <si>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</si>
  <si>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</si>
  <si>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</si>
  <si>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</si>
  <si>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</si>
  <si>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</si>
  <si>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</si>
  <si>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</si>
  <si>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</si>
  <si>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</si>
  <si>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</si>
  <si>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</si>
  <si>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</si>
  <si>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</si>
  <si>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</si>
  <si>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</si>
  <si>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</si>
  <si>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</si>
  <si>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</si>
  <si>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</si>
  <si>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</si>
  <si>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</si>
  <si>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</si>
  <si>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</si>
  <si>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</si>
  <si>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</si>
  <si>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</si>
  <si>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</si>
  <si>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</si>
  <si>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</si>
  <si>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</si>
  <si>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</si>
  <si>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</si>
  <si>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</si>
  <si>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</si>
  <si>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</si>
  <si>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</si>
  <si>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</si>
  <si>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</si>
  <si>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</si>
  <si>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</si>
  <si>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</si>
  <si>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</si>
  <si>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</si>
  <si>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</si>
  <si>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</si>
  <si>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</si>
  <si>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</si>
  <si>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</si>
  <si>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</si>
  <si>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</si>
  <si>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</si>
  <si>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</si>
  <si>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</si>
  <si>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</si>
  <si>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</si>
  <si>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</si>
  <si>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</si>
  <si>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</si>
  <si>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</si>
  <si>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</si>
  <si>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</si>
  <si>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</si>
  <si>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</si>
  <si>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</si>
  <si>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</si>
  <si>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</si>
  <si>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</si>
  <si>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</si>
  <si>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</si>
  <si>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</si>
  <si>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</si>
  <si>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</si>
  <si>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</si>
  <si>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</si>
  <si>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</si>
  <si>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</si>
  <si>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</si>
  <si>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</si>
  <si>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</si>
  <si>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</si>
  <si>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</si>
  <si>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</si>
  <si>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</si>
  <si>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</si>
  <si>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</si>
  <si>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</si>
  <si>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</si>
  <si>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</si>
  <si>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</si>
  <si>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</si>
  <si>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</si>
  <si>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</si>
  <si>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</si>
  <si>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</si>
  <si>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</si>
  <si>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</si>
  <si>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</si>
  <si>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</si>
  <si>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</si>
  <si>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</si>
  <si>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</si>
  <si>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</si>
  <si>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</si>
  <si>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</si>
  <si>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</si>
  <si>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</si>
  <si>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</si>
  <si>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</si>
  <si>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</si>
  <si>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</si>
  <si>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</si>
  <si>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</si>
  <si>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</si>
  <si>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</si>
  <si>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</si>
  <si>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</si>
  <si>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</si>
  <si>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</si>
  <si>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</si>
  <si>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</si>
  <si>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</si>
  <si>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</si>
  <si>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</si>
  <si>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</si>
  <si>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</si>
  <si>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</si>
  <si>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</si>
  <si>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</si>
  <si>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</si>
  <si>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</si>
  <si>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</si>
  <si>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</si>
  <si>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</si>
  <si>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</si>
  <si>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</si>
  <si>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</si>
  <si>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</si>
  <si>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</si>
  <si>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</si>
  <si>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</si>
  <si>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</si>
  <si>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</si>
  <si>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</si>
  <si>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</si>
  <si>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</si>
  <si>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</si>
  <si>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</si>
  <si>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</si>
  <si>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</si>
  <si>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</si>
  <si>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</si>
  <si>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</si>
  <si>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</si>
  <si>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</si>
  <si>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</si>
  <si>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</si>
  <si>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</si>
  <si>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</si>
  <si>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</si>
  <si>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</si>
  <si>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</si>
  <si>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</si>
  <si>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</si>
  <si>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</si>
  <si>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</si>
  <si>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</si>
  <si>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</si>
  <si>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</si>
  <si>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</si>
  <si>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</si>
  <si>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</si>
  <si>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</si>
  <si>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</si>
  <si>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</si>
  <si>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</si>
  <si>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</si>
  <si>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</si>
  <si>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</si>
  <si>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</si>
  <si>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</si>
  <si>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</si>
  <si>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</si>
  <si>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</si>
  <si>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</si>
  <si>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</si>
  <si>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</si>
  <si>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</si>
  <si>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</si>
  <si>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</si>
  <si>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</si>
  <si>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</si>
  <si>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</si>
  <si>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</si>
  <si>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</si>
  <si>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</si>
  <si>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</si>
  <si>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</si>
  <si>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</si>
  <si>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</si>
  <si>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</si>
  <si>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</si>
  <si>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</si>
  <si>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</si>
  <si>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</si>
  <si>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</si>
  <si>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</si>
  <si>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</si>
  <si>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</si>
  <si>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</si>
  <si>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</si>
  <si>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</si>
  <si>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</si>
  <si>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</si>
  <si>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</si>
  <si>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</si>
  <si>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</si>
  <si>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</si>
  <si>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</si>
  <si>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</si>
  <si>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</si>
  <si>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</si>
  <si>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</si>
  <si>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</si>
  <si>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</si>
  <si>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</si>
  <si>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</si>
  <si>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</si>
  <si>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</si>
  <si>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</si>
  <si>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</si>
  <si>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</si>
  <si>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</si>
  <si>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</si>
  <si>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</si>
  <si>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</si>
  <si>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</si>
  <si>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</si>
  <si>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</si>
  <si>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</si>
  <si>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</si>
  <si>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</si>
  <si>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</si>
  <si>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</si>
  <si>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</si>
  <si>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</si>
  <si>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</si>
  <si>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</si>
  <si>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</si>
  <si>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</si>
  <si>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</si>
  <si>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</si>
  <si>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</si>
  <si>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</si>
  <si>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</si>
  <si>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</si>
  <si>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</si>
  <si>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</si>
  <si>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</si>
  <si>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</si>
  <si>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</si>
  <si>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</si>
  <si>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</si>
  <si>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</si>
  <si>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</si>
  <si>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</si>
  <si>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</si>
  <si>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</si>
  <si>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</si>
  <si>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</si>
  <si>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</si>
  <si>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</si>
  <si>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</si>
  <si>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</si>
  <si>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</si>
  <si>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</si>
  <si>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</si>
  <si>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</si>
  <si>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</si>
  <si>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</si>
  <si>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</si>
  <si>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</si>
  <si>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</si>
  <si>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</si>
  <si>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</si>
  <si>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</si>
  <si>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</si>
  <si>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</si>
  <si>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</si>
  <si>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</si>
  <si>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</si>
  <si>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</si>
  <si>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</si>
  <si>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</si>
  <si>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</si>
  <si>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</si>
  <si>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</si>
  <si>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</si>
  <si>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</si>
  <si>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</si>
  <si>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</si>
  <si>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</si>
  <si>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</si>
  <si>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</si>
  <si>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</si>
  <si>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</si>
  <si>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</si>
  <si>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</si>
  <si>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</si>
  <si>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</si>
  <si>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</si>
  <si>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</si>
  <si>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</si>
  <si>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</si>
  <si>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</si>
  <si>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</si>
  <si>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</si>
  <si>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</si>
  <si>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</si>
  <si>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</si>
  <si>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</si>
  <si>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</si>
  <si>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</si>
  <si>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</si>
  <si>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</si>
  <si>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</si>
  <si>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</si>
  <si>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</si>
  <si>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</si>
  <si>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</si>
  <si>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</si>
  <si>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</si>
  <si>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</si>
  <si>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</si>
  <si>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</si>
  <si>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</si>
  <si>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</si>
  <si>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</si>
  <si>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</si>
  <si>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</si>
  <si>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</si>
  <si>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</si>
  <si>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</si>
  <si>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</si>
  <si>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</si>
  <si>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</si>
  <si>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</si>
  <si>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</si>
  <si>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</si>
  <si>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</si>
  <si>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</si>
  <si>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</si>
  <si>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</si>
  <si>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</si>
  <si>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</si>
  <si>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</si>
  <si>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</si>
  <si>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</si>
  <si>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</si>
  <si>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</si>
  <si>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</si>
  <si>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</si>
  <si>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</si>
  <si>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</si>
  <si>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</si>
  <si>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</si>
  <si>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</si>
  <si>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</si>
  <si>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</si>
  <si>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</si>
  <si>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</si>
  <si>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</si>
  <si>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</si>
  <si>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</si>
  <si>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</si>
  <si>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</si>
  <si>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</si>
  <si>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</si>
  <si>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</si>
  <si>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</si>
  <si>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</si>
  <si>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</si>
  <si>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</si>
  <si>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</si>
  <si>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</si>
  <si>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</si>
  <si>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</si>
  <si>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</si>
  <si>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</si>
  <si>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</si>
  <si>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</si>
  <si>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</si>
  <si>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</si>
  <si>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</si>
  <si>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</si>
  <si>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</si>
  <si>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</si>
  <si>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</si>
  <si>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</si>
  <si>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</si>
  <si>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</si>
  <si>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</si>
  <si>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</si>
  <si>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</si>
  <si>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</si>
  <si>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</si>
  <si>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</si>
  <si>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</si>
  <si>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</si>
  <si>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</si>
  <si>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</si>
  <si>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</si>
  <si>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</si>
  <si>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</si>
  <si>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</si>
  <si>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</si>
  <si>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</si>
  <si>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</si>
  <si>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</si>
  <si>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</si>
  <si>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</si>
  <si>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</si>
  <si>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</si>
  <si>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</si>
  <si>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</si>
  <si>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</si>
  <si>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</si>
  <si>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</si>
  <si>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</si>
  <si>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</si>
  <si>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</si>
  <si>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</si>
  <si>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</si>
  <si>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</si>
  <si>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</si>
  <si>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</si>
  <si>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</si>
  <si>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</si>
  <si>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</si>
  <si>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</si>
  <si>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</si>
  <si>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</si>
  <si>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</si>
  <si>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</si>
  <si>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</si>
  <si>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</si>
  <si>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</si>
  <si>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</si>
  <si>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</si>
  <si>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</si>
  <si>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</si>
  <si>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</si>
  <si>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</si>
  <si>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</si>
  <si>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</si>
  <si>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</si>
  <si>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</si>
  <si>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</si>
  <si>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</si>
  <si>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</si>
  <si>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</si>
  <si>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</si>
  <si>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</si>
  <si>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</si>
  <si>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</si>
  <si>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</si>
  <si>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</si>
  <si>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</si>
  <si>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</si>
  <si>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</si>
  <si>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</si>
  <si>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</si>
  <si>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</si>
  <si>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</si>
  <si>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</si>
  <si>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</si>
  <si>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</si>
  <si>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</si>
  <si>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</si>
  <si>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</si>
  <si>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</si>
  <si>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</si>
  <si>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</si>
  <si>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</si>
  <si>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</si>
  <si>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</si>
  <si>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</si>
  <si>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</si>
  <si>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</si>
  <si>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</si>
  <si>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</si>
  <si>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</si>
  <si>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</si>
  <si>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</si>
  <si>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</si>
  <si>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</si>
  <si>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</si>
  <si>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</si>
  <si>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</si>
  <si>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</si>
  <si>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</si>
  <si>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</si>
  <si>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</si>
  <si>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</si>
  <si>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</si>
  <si>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</si>
  <si>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</si>
  <si>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</si>
  <si>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</si>
  <si>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</si>
  <si>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</si>
  <si>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</si>
  <si>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</si>
  <si>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</si>
  <si>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</si>
  <si>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</si>
  <si>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</si>
  <si>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</si>
  <si>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</si>
  <si>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</si>
  <si>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</si>
  <si>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</si>
  <si>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</si>
  <si>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</si>
  <si>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</si>
  <si>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</si>
  <si>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</si>
  <si>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</si>
  <si>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</si>
  <si>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</si>
  <si>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</si>
  <si>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</si>
  <si>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</si>
  <si>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</si>
  <si>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</si>
  <si>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</si>
  <si>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</si>
  <si>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</si>
  <si>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</si>
  <si>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</si>
  <si>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</si>
  <si>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</si>
  <si>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</si>
  <si>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</si>
  <si>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</si>
  <si>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</si>
  <si>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</si>
  <si>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</si>
  <si>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</si>
  <si>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</si>
  <si>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</si>
  <si>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</si>
  <si>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</si>
  <si>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</si>
  <si>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</si>
  <si>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</si>
  <si>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</si>
  <si>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</si>
  <si>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</si>
  <si>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</si>
  <si>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</si>
  <si>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</si>
  <si>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</si>
  <si>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</si>
  <si>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</si>
  <si>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</si>
  <si>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</si>
  <si>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</si>
  <si>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</si>
  <si>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</si>
  <si>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</si>
  <si>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</si>
  <si>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</si>
  <si>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</si>
  <si>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</si>
  <si>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</si>
  <si>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</si>
  <si>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</si>
  <si>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</si>
  <si>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</si>
  <si>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</si>
  <si>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</si>
  <si>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</si>
  <si>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</si>
  <si>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</si>
  <si>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</si>
  <si>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</si>
  <si>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</si>
  <si>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</si>
  <si>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</si>
  <si>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</si>
  <si>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</si>
  <si>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</si>
  <si>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</si>
  <si>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</si>
  <si>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</si>
  <si>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</si>
  <si>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</si>
  <si>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</si>
  <si>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</si>
  <si>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</si>
  <si>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</si>
  <si>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</si>
  <si>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</si>
  <si>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</si>
  <si>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</si>
  <si>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</si>
  <si>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</si>
  <si>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</si>
  <si>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</si>
  <si>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</si>
  <si>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</si>
  <si>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</si>
  <si>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</si>
  <si>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</si>
  <si>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</si>
  <si>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</si>
  <si>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</si>
  <si>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</si>
  <si>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</si>
  <si>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</si>
  <si>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</si>
  <si>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</si>
  <si>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</si>
  <si>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</si>
  <si>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</si>
  <si>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</si>
  <si>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</si>
  <si>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</si>
  <si>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</si>
  <si>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</si>
  <si>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</si>
  <si>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</si>
  <si>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</si>
  <si>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</si>
  <si>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</si>
  <si>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</si>
  <si>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</si>
  <si>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</si>
  <si>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</si>
  <si>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</si>
  <si>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</si>
  <si>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</si>
  <si>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</si>
  <si>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</si>
  <si>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</si>
  <si>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</si>
  <si>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</si>
  <si>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</si>
  <si>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</si>
  <si>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</si>
  <si>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</si>
  <si>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</si>
  <si>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</si>
  <si>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</si>
  <si>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</si>
  <si>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</si>
  <si>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</si>
  <si>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</si>
  <si>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</si>
  <si>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</si>
  <si>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</si>
  <si>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</si>
  <si>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</si>
  <si>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</si>
  <si>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</si>
  <si>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</si>
  <si>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</si>
  <si>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</si>
  <si>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</si>
  <si>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</si>
  <si>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</si>
  <si>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</si>
  <si>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</si>
  <si>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</si>
  <si>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</si>
  <si>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</si>
  <si>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</si>
  <si>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</si>
  <si>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</si>
  <si>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</si>
  <si>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</si>
  <si>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</si>
  <si>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</si>
  <si>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</si>
  <si>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</si>
  <si>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</si>
  <si>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</si>
  <si>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</si>
  <si>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</si>
  <si>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</si>
  <si>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</si>
  <si>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</si>
  <si>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</si>
  <si>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</si>
  <si>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</si>
  <si>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</si>
  <si>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</si>
  <si>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</si>
  <si>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</si>
  <si>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</si>
  <si>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</si>
  <si>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</si>
  <si>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</si>
  <si>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</si>
  <si>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</si>
  <si>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</si>
  <si>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</si>
  <si>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</si>
  <si>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</si>
  <si>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</si>
  <si>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</si>
  <si>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</si>
  <si>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</si>
  <si>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</si>
  <si>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</si>
  <si>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</si>
  <si>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</si>
  <si>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</si>
  <si>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</si>
  <si>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</si>
  <si>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</si>
  <si>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</si>
  <si>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</si>
  <si>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</si>
  <si>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</si>
  <si>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</si>
  <si>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</si>
  <si>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</si>
  <si>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</si>
  <si>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Mrkopalj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</si>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</sst>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688822.31000000017</v>
      </c>
      <c r="D2" s="7">
        <f>'PR-RAS'!E6</f>
        <v>750372.83</v>
      </c>
      <c r="E2" s="7">
        <v>0</v>
      </c>
      <c r="F2" s="7">
        <v>0</v>
      </c>
      <c r="G2" s="8">
        <f t="shared" ref="G2:G274" si="0">(B2/1000)*(C2*1+D2*2)</f>
        <v>2189.5679700000001</v>
      </c>
      <c r="H2" s="8">
        <f t="shared" ref="H2:H274" si="1">ABS(C2-ROUND(C2,0))+ABS(D2-ROUND(D2,0))</f>
        <v>0.48000000021420419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564122.05000000005</v>
      </c>
      <c r="D45" s="2">
        <f>'PR-RAS'!E49</f>
        <v>640155.26</v>
      </c>
      <c r="E45" s="2">
        <v>0</v>
      </c>
      <c r="F45" s="2">
        <v>0</v>
      </c>
      <c r="G45" s="3">
        <f t="shared" si="0"/>
        <v>81155.033079999994</v>
      </c>
      <c r="H45" s="3">
        <f t="shared" si="1"/>
        <v>0.31000000005587935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564122.05000000005</v>
      </c>
      <c r="D64" s="2">
        <f>'PR-RAS'!E68</f>
        <v>640155.26</v>
      </c>
      <c r="E64" s="2">
        <v>0</v>
      </c>
      <c r="F64" s="2">
        <v>0</v>
      </c>
      <c r="G64" s="3">
        <f t="shared" si="0"/>
        <v>116199.25191000001</v>
      </c>
      <c r="H64" s="3">
        <f t="shared" si="1"/>
        <v>0.31000000005587935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561089.76</v>
      </c>
      <c r="D65" s="2">
        <f>'PR-RAS'!E69</f>
        <v>637602.87</v>
      </c>
      <c r="E65" s="2">
        <v>0</v>
      </c>
      <c r="F65" s="2">
        <v>0</v>
      </c>
      <c r="G65" s="3">
        <f t="shared" si="0"/>
        <v>117522.912</v>
      </c>
      <c r="H65" s="3">
        <f t="shared" si="1"/>
        <v>0.36999999999534339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3032.29</v>
      </c>
      <c r="D66" s="2">
        <f>'PR-RAS'!E70</f>
        <v>2552.39</v>
      </c>
      <c r="E66" s="2">
        <v>0</v>
      </c>
      <c r="F66" s="2">
        <v>0</v>
      </c>
      <c r="G66" s="3">
        <f t="shared" si="0"/>
        <v>528.90954999999997</v>
      </c>
      <c r="H66" s="3">
        <f t="shared" si="1"/>
        <v>0.67999999999983629</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1.01</v>
      </c>
      <c r="D78" s="2">
        <f>'PR-RAS'!E82</f>
        <v>2</v>
      </c>
      <c r="E78" s="2">
        <v>0</v>
      </c>
      <c r="F78" s="2">
        <v>0</v>
      </c>
      <c r="G78" s="3">
        <f t="shared" si="0"/>
        <v>0.38577</v>
      </c>
      <c r="H78" s="3">
        <f t="shared" si="1"/>
        <v>1.0000000000000009E-2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1.01</v>
      </c>
      <c r="D79" s="2">
        <f>'PR-RAS'!E83</f>
        <v>2</v>
      </c>
      <c r="E79" s="2">
        <v>0</v>
      </c>
      <c r="F79" s="2">
        <v>0</v>
      </c>
      <c r="G79" s="3">
        <f t="shared" si="0"/>
        <v>0.39077999999999996</v>
      </c>
      <c r="H79" s="3">
        <f t="shared" si="1"/>
        <v>1.0000000000000009E-2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1.01</v>
      </c>
      <c r="D81" s="2">
        <f>'PR-RAS'!E85</f>
        <v>2</v>
      </c>
      <c r="E81" s="2">
        <v>0</v>
      </c>
      <c r="F81" s="2">
        <v>0</v>
      </c>
      <c r="G81" s="3">
        <f t="shared" si="0"/>
        <v>0.40079999999999999</v>
      </c>
      <c r="H81" s="3">
        <f t="shared" si="1"/>
        <v>1.0000000000000009E-2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825.93</v>
      </c>
      <c r="D102" s="2">
        <f>'PR-RAS'!E106</f>
        <v>946.13</v>
      </c>
      <c r="E102" s="2">
        <v>0</v>
      </c>
      <c r="F102" s="2">
        <v>0</v>
      </c>
      <c r="G102" s="3">
        <f t="shared" si="0"/>
        <v>274.53719000000001</v>
      </c>
      <c r="H102" s="3">
        <f t="shared" si="1"/>
        <v>0.20000000000004547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825.93</v>
      </c>
      <c r="D108" s="2">
        <f>'PR-RAS'!E112</f>
        <v>946.13</v>
      </c>
      <c r="E108" s="2">
        <v>0</v>
      </c>
      <c r="F108" s="2">
        <v>0</v>
      </c>
      <c r="G108" s="3">
        <f t="shared" si="0"/>
        <v>290.84633000000002</v>
      </c>
      <c r="H108" s="3">
        <f t="shared" si="1"/>
        <v>0.20000000000004547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825.93</v>
      </c>
      <c r="D113" s="2">
        <f>'PR-RAS'!E117</f>
        <v>946.13</v>
      </c>
      <c r="E113" s="2">
        <v>0</v>
      </c>
      <c r="F113" s="2">
        <v>0</v>
      </c>
      <c r="G113" s="3">
        <f t="shared" si="0"/>
        <v>304.43727999999999</v>
      </c>
      <c r="H113" s="3">
        <f t="shared" si="1"/>
        <v>0.20000000000004547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2152.56</v>
      </c>
      <c r="D121" s="2">
        <f>'PR-RAS'!E125</f>
        <v>775.2</v>
      </c>
      <c r="E121" s="2">
        <v>0</v>
      </c>
      <c r="F121" s="2">
        <v>0</v>
      </c>
      <c r="G121" s="3">
        <f t="shared" si="0"/>
        <v>444.35519999999997</v>
      </c>
      <c r="H121" s="3">
        <f t="shared" si="1"/>
        <v>0.64000000000010004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2152.56</v>
      </c>
      <c r="D122" s="2">
        <f>'PR-RAS'!E126</f>
        <v>660</v>
      </c>
      <c r="E122" s="2">
        <v>0</v>
      </c>
      <c r="F122" s="2">
        <v>0</v>
      </c>
      <c r="G122" s="3">
        <f t="shared" si="0"/>
        <v>420.17975999999999</v>
      </c>
      <c r="H122" s="3">
        <f t="shared" si="1"/>
        <v>0.44000000000005457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2152.56</v>
      </c>
      <c r="D124" s="2">
        <f>'PR-RAS'!E128</f>
        <v>660</v>
      </c>
      <c r="E124" s="2">
        <v>0</v>
      </c>
      <c r="F124" s="2">
        <v>0</v>
      </c>
      <c r="G124" s="3">
        <f t="shared" si="0"/>
        <v>427.12487999999996</v>
      </c>
      <c r="H124" s="3">
        <f t="shared" si="1"/>
        <v>0.44000000000005457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115.2</v>
      </c>
      <c r="E125" s="2">
        <v>0</v>
      </c>
      <c r="F125" s="2">
        <v>0</v>
      </c>
      <c r="G125" s="3">
        <f t="shared" si="0"/>
        <v>28.569600000000001</v>
      </c>
      <c r="H125" s="3">
        <f t="shared" si="1"/>
        <v>0.20000000000000284</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115.2</v>
      </c>
      <c r="E126" s="2">
        <v>0</v>
      </c>
      <c r="F126" s="2">
        <v>0</v>
      </c>
      <c r="G126" s="3">
        <f t="shared" si="0"/>
        <v>28.8</v>
      </c>
      <c r="H126" s="3">
        <f t="shared" si="1"/>
        <v>0.20000000000000284</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121720.76</v>
      </c>
      <c r="D130" s="2">
        <f>'PR-RAS'!E134</f>
        <v>108494.24</v>
      </c>
      <c r="E130" s="2">
        <v>0</v>
      </c>
      <c r="F130" s="2">
        <v>0</v>
      </c>
      <c r="G130" s="3">
        <f t="shared" si="0"/>
        <v>43693.491959999999</v>
      </c>
      <c r="H130" s="3">
        <f t="shared" si="1"/>
        <v>0.48000000001047738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121720.76</v>
      </c>
      <c r="D131" s="2">
        <f>'PR-RAS'!E135</f>
        <v>108494.24</v>
      </c>
      <c r="E131" s="2">
        <v>0</v>
      </c>
      <c r="F131" s="2">
        <v>0</v>
      </c>
      <c r="G131" s="3">
        <f t="shared" si="0"/>
        <v>44032.201200000003</v>
      </c>
      <c r="H131" s="3">
        <f t="shared" si="1"/>
        <v>0.48000000001047738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81244.87</v>
      </c>
      <c r="D132" s="2">
        <f>'PR-RAS'!E136</f>
        <v>106044.24</v>
      </c>
      <c r="E132" s="2">
        <v>0</v>
      </c>
      <c r="F132" s="2">
        <v>0</v>
      </c>
      <c r="G132" s="3">
        <f t="shared" si="0"/>
        <v>38426.668850000002</v>
      </c>
      <c r="H132" s="3">
        <f t="shared" si="1"/>
        <v>0.3700000000098953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40475.89</v>
      </c>
      <c r="D133" s="2">
        <f>'PR-RAS'!E137</f>
        <v>2450</v>
      </c>
      <c r="E133" s="2">
        <v>0</v>
      </c>
      <c r="F133" s="2">
        <v>0</v>
      </c>
      <c r="G133" s="3">
        <f t="shared" si="0"/>
        <v>5989.6174799999999</v>
      </c>
      <c r="H133" s="3">
        <f t="shared" si="1"/>
        <v>0.11000000000058208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641893.11</v>
      </c>
      <c r="D148" s="2">
        <f>'PR-RAS'!E152</f>
        <v>792454.00000000023</v>
      </c>
      <c r="E148" s="2">
        <v>0</v>
      </c>
      <c r="F148" s="2">
        <v>0</v>
      </c>
      <c r="G148" s="3">
        <f t="shared" si="0"/>
        <v>327339.76317000005</v>
      </c>
      <c r="H148" s="3">
        <f t="shared" si="1"/>
        <v>0.11000000021886081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553395.77</v>
      </c>
      <c r="D149" s="2">
        <f>'PR-RAS'!E153</f>
        <v>666164.68000000017</v>
      </c>
      <c r="E149" s="2">
        <v>0</v>
      </c>
      <c r="F149" s="2">
        <v>0</v>
      </c>
      <c r="G149" s="3">
        <f t="shared" si="0"/>
        <v>279087.31924000004</v>
      </c>
      <c r="H149" s="3">
        <f t="shared" si="1"/>
        <v>0.54999999981373549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458320.69</v>
      </c>
      <c r="D150" s="2">
        <f>'PR-RAS'!E154</f>
        <v>544870.43000000005</v>
      </c>
      <c r="E150" s="2">
        <v>0</v>
      </c>
      <c r="F150" s="2">
        <v>0</v>
      </c>
      <c r="G150" s="3">
        <f t="shared" si="0"/>
        <v>230661.17095</v>
      </c>
      <c r="H150" s="3">
        <f t="shared" si="1"/>
        <v>0.74000000004889444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458320.69</v>
      </c>
      <c r="D151" s="2">
        <f>'PR-RAS'!E155</f>
        <v>544870.43000000005</v>
      </c>
      <c r="E151" s="2">
        <v>0</v>
      </c>
      <c r="F151" s="2">
        <v>0</v>
      </c>
      <c r="G151" s="3">
        <f t="shared" si="0"/>
        <v>232209.23250000001</v>
      </c>
      <c r="H151" s="3">
        <f t="shared" si="1"/>
        <v>0.74000000004889444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19434.080000000002</v>
      </c>
      <c r="D155" s="2">
        <f>'PR-RAS'!E159</f>
        <v>31430.560000000001</v>
      </c>
      <c r="E155" s="2">
        <v>0</v>
      </c>
      <c r="F155" s="2">
        <v>0</v>
      </c>
      <c r="G155" s="3">
        <f t="shared" si="0"/>
        <v>12673.460800000001</v>
      </c>
      <c r="H155" s="3">
        <f t="shared" si="1"/>
        <v>0.52000000000043656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75641</v>
      </c>
      <c r="D156" s="2">
        <f>'PR-RAS'!E160</f>
        <v>89863.69</v>
      </c>
      <c r="E156" s="2">
        <v>0</v>
      </c>
      <c r="F156" s="2">
        <v>0</v>
      </c>
      <c r="G156" s="3">
        <f t="shared" si="0"/>
        <v>39582.098899999997</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75641</v>
      </c>
      <c r="D158" s="2">
        <f>'PR-RAS'!E162</f>
        <v>89863.69</v>
      </c>
      <c r="E158" s="2">
        <v>0</v>
      </c>
      <c r="F158" s="2">
        <v>0</v>
      </c>
      <c r="G158" s="3">
        <f t="shared" si="0"/>
        <v>40092.835660000004</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88261.74</v>
      </c>
      <c r="D160" s="2">
        <f>'PR-RAS'!E164</f>
        <v>125932.65</v>
      </c>
      <c r="E160" s="2">
        <v>0</v>
      </c>
      <c r="F160" s="2">
        <v>0</v>
      </c>
      <c r="G160" s="3">
        <f t="shared" si="0"/>
        <v>54080.199359999999</v>
      </c>
      <c r="H160" s="3">
        <f t="shared" si="1"/>
        <v>0.61000000000058208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22945.75</v>
      </c>
      <c r="D161" s="2">
        <f>'PR-RAS'!E165</f>
        <v>26844.269999999997</v>
      </c>
      <c r="E161" s="2">
        <v>0</v>
      </c>
      <c r="F161" s="2">
        <v>0</v>
      </c>
      <c r="G161" s="3">
        <f t="shared" si="0"/>
        <v>12261.4864</v>
      </c>
      <c r="H161" s="3">
        <f t="shared" si="1"/>
        <v>0.51999999999679858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2649.89</v>
      </c>
      <c r="D162" s="2">
        <f>'PR-RAS'!E166</f>
        <v>4078.24</v>
      </c>
      <c r="E162" s="2">
        <v>0</v>
      </c>
      <c r="F162" s="2">
        <v>0</v>
      </c>
      <c r="G162" s="3">
        <f t="shared" si="0"/>
        <v>1739.82557</v>
      </c>
      <c r="H162" s="3">
        <f t="shared" si="1"/>
        <v>0.34999999999990905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20295.86</v>
      </c>
      <c r="D163" s="2">
        <f>'PR-RAS'!E167</f>
        <v>22631.03</v>
      </c>
      <c r="E163" s="2">
        <v>0</v>
      </c>
      <c r="F163" s="2">
        <v>0</v>
      </c>
      <c r="G163" s="3">
        <f t="shared" si="0"/>
        <v>10620.383040000001</v>
      </c>
      <c r="H163" s="3">
        <f t="shared" si="1"/>
        <v>0.16999999999825377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135</v>
      </c>
      <c r="E164" s="2">
        <v>0</v>
      </c>
      <c r="F164" s="2">
        <v>0</v>
      </c>
      <c r="G164" s="3">
        <f t="shared" si="0"/>
        <v>44.010000000000005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46953.58</v>
      </c>
      <c r="D166" s="2">
        <f>'PR-RAS'!E170</f>
        <v>49842.85</v>
      </c>
      <c r="E166" s="2">
        <v>0</v>
      </c>
      <c r="F166" s="2">
        <v>0</v>
      </c>
      <c r="G166" s="3">
        <f t="shared" si="0"/>
        <v>24195.481200000002</v>
      </c>
      <c r="H166" s="3">
        <f t="shared" si="1"/>
        <v>0.56999999999970896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6379.07</v>
      </c>
      <c r="D167" s="2">
        <f>'PR-RAS'!E171</f>
        <v>8758.83</v>
      </c>
      <c r="E167" s="2">
        <v>0</v>
      </c>
      <c r="F167" s="2">
        <v>0</v>
      </c>
      <c r="G167" s="3">
        <f t="shared" si="0"/>
        <v>3966.85718</v>
      </c>
      <c r="H167" s="3">
        <f t="shared" si="1"/>
        <v>0.23999999999978172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13177.76</v>
      </c>
      <c r="D168" s="2">
        <f>'PR-RAS'!E172</f>
        <v>11786.52</v>
      </c>
      <c r="E168" s="2">
        <v>0</v>
      </c>
      <c r="F168" s="2">
        <v>0</v>
      </c>
      <c r="G168" s="3">
        <f t="shared" si="0"/>
        <v>6137.383600000001</v>
      </c>
      <c r="H168" s="3">
        <f t="shared" si="1"/>
        <v>0.71999999999934516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25836.06</v>
      </c>
      <c r="D169" s="2">
        <f>'PR-RAS'!E173</f>
        <v>28216.86</v>
      </c>
      <c r="E169" s="2">
        <v>0</v>
      </c>
      <c r="F169" s="2">
        <v>0</v>
      </c>
      <c r="G169" s="3">
        <f t="shared" si="0"/>
        <v>13821.323040000001</v>
      </c>
      <c r="H169" s="3">
        <f t="shared" si="1"/>
        <v>0.2000000000007276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900.69</v>
      </c>
      <c r="D170" s="2">
        <f>'PR-RAS'!E174</f>
        <v>400.64</v>
      </c>
      <c r="E170" s="2">
        <v>0</v>
      </c>
      <c r="F170" s="2">
        <v>0</v>
      </c>
      <c r="G170" s="3">
        <f t="shared" si="0"/>
        <v>287.63293000000004</v>
      </c>
      <c r="H170" s="3">
        <f t="shared" si="1"/>
        <v>0.66999999999995907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660</v>
      </c>
      <c r="D171" s="2">
        <f>'PR-RAS'!E175</f>
        <v>680</v>
      </c>
      <c r="E171" s="2">
        <v>0</v>
      </c>
      <c r="F171" s="2">
        <v>0</v>
      </c>
      <c r="G171" s="3">
        <f t="shared" si="0"/>
        <v>343.40000000000003</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13410.6</v>
      </c>
      <c r="D174" s="2">
        <f>'PR-RAS'!E178</f>
        <v>44472.319999999992</v>
      </c>
      <c r="E174" s="2">
        <v>0</v>
      </c>
      <c r="F174" s="2">
        <v>0</v>
      </c>
      <c r="G174" s="3">
        <f t="shared" si="0"/>
        <v>17707.456519999996</v>
      </c>
      <c r="H174" s="3">
        <f t="shared" si="1"/>
        <v>0.71999999999206921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1123.92</v>
      </c>
      <c r="D175" s="2">
        <f>'PR-RAS'!E179</f>
        <v>789.93</v>
      </c>
      <c r="E175" s="2">
        <v>0</v>
      </c>
      <c r="F175" s="2">
        <v>0</v>
      </c>
      <c r="G175" s="3">
        <f t="shared" si="0"/>
        <v>470.45771999999994</v>
      </c>
      <c r="H175" s="3">
        <f t="shared" si="1"/>
        <v>0.14999999999997726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3124.39</v>
      </c>
      <c r="D176" s="2">
        <f>'PR-RAS'!E180</f>
        <v>33558.6</v>
      </c>
      <c r="E176" s="2">
        <v>0</v>
      </c>
      <c r="F176" s="2">
        <v>0</v>
      </c>
      <c r="G176" s="3">
        <f t="shared" si="0"/>
        <v>12292.278249999999</v>
      </c>
      <c r="H176" s="3">
        <f t="shared" si="1"/>
        <v>0.79000000000132786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710</v>
      </c>
      <c r="D177" s="2">
        <f>'PR-RAS'!E181</f>
        <v>1500.75</v>
      </c>
      <c r="E177" s="2">
        <v>0</v>
      </c>
      <c r="F177" s="2">
        <v>0</v>
      </c>
      <c r="G177" s="3">
        <f t="shared" si="0"/>
        <v>653.22399999999993</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4580.5</v>
      </c>
      <c r="D178" s="2">
        <f>'PR-RAS'!E182</f>
        <v>4471.68</v>
      </c>
      <c r="E178" s="2">
        <v>0</v>
      </c>
      <c r="F178" s="2">
        <v>0</v>
      </c>
      <c r="G178" s="3">
        <f t="shared" si="0"/>
        <v>2393.7232199999999</v>
      </c>
      <c r="H178" s="3">
        <f t="shared" si="1"/>
        <v>0.81999999999970896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887.62</v>
      </c>
      <c r="D180" s="2">
        <f>'PR-RAS'!E184</f>
        <v>897.21</v>
      </c>
      <c r="E180" s="2">
        <v>0</v>
      </c>
      <c r="F180" s="2">
        <v>0</v>
      </c>
      <c r="G180" s="3">
        <f t="shared" si="0"/>
        <v>480.08515999999997</v>
      </c>
      <c r="H180" s="3">
        <f t="shared" si="1"/>
        <v>0.59000000000003183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540.41999999999996</v>
      </c>
      <c r="D181" s="2">
        <f>'PR-RAS'!E185</f>
        <v>667.28</v>
      </c>
      <c r="E181" s="2">
        <v>0</v>
      </c>
      <c r="F181" s="2">
        <v>0</v>
      </c>
      <c r="G181" s="3">
        <f t="shared" si="0"/>
        <v>337.49639999999999</v>
      </c>
      <c r="H181" s="3">
        <f t="shared" si="1"/>
        <v>0.69999999999993179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2131.09</v>
      </c>
      <c r="D182" s="2">
        <f>'PR-RAS'!E186</f>
        <v>2321.09</v>
      </c>
      <c r="E182" s="2">
        <v>0</v>
      </c>
      <c r="F182" s="2">
        <v>0</v>
      </c>
      <c r="G182" s="3">
        <f t="shared" si="0"/>
        <v>1225.9618700000001</v>
      </c>
      <c r="H182" s="3">
        <f t="shared" si="1"/>
        <v>0.18000000000029104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312.66000000000003</v>
      </c>
      <c r="D183" s="2">
        <f>'PR-RAS'!E187</f>
        <v>265.77999999999997</v>
      </c>
      <c r="E183" s="2">
        <v>0</v>
      </c>
      <c r="F183" s="2">
        <v>0</v>
      </c>
      <c r="G183" s="3">
        <f t="shared" si="0"/>
        <v>153.64804000000001</v>
      </c>
      <c r="H183" s="3">
        <f t="shared" si="1"/>
        <v>0.56000000000000227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4951.8099999999995</v>
      </c>
      <c r="D190" s="2">
        <f>'PR-RAS'!E194</f>
        <v>4773.21</v>
      </c>
      <c r="E190" s="2">
        <v>0</v>
      </c>
      <c r="F190" s="2">
        <v>0</v>
      </c>
      <c r="G190" s="3">
        <f t="shared" si="0"/>
        <v>2740.1654699999999</v>
      </c>
      <c r="H190" s="3">
        <f t="shared" si="1"/>
        <v>0.4000000000005457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1791.36</v>
      </c>
      <c r="D192" s="2">
        <f>'PR-RAS'!E196</f>
        <v>1791.36</v>
      </c>
      <c r="E192" s="2">
        <v>0</v>
      </c>
      <c r="F192" s="2">
        <v>0</v>
      </c>
      <c r="G192" s="3">
        <f t="shared" si="0"/>
        <v>1026.44928</v>
      </c>
      <c r="H192" s="3">
        <f t="shared" si="1"/>
        <v>0.71999999999979991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697</v>
      </c>
      <c r="D193" s="2">
        <f>'PR-RAS'!E197</f>
        <v>0</v>
      </c>
      <c r="E193" s="2">
        <v>0</v>
      </c>
      <c r="F193" s="2">
        <v>0</v>
      </c>
      <c r="G193" s="3">
        <f t="shared" si="0"/>
        <v>133.82400000000001</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v>
      </c>
      <c r="D194" s="2">
        <f>'PR-RAS'!E198</f>
        <v>25</v>
      </c>
      <c r="E194" s="2">
        <v>0</v>
      </c>
      <c r="F194" s="2">
        <v>0</v>
      </c>
      <c r="G194" s="3">
        <f t="shared" si="0"/>
        <v>14.475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2148.62</v>
      </c>
      <c r="D195" s="2">
        <f>'PR-RAS'!E199</f>
        <v>2631.8</v>
      </c>
      <c r="E195" s="2">
        <v>0</v>
      </c>
      <c r="F195" s="2">
        <v>0</v>
      </c>
      <c r="G195" s="3">
        <f t="shared" si="0"/>
        <v>1437.9706800000001</v>
      </c>
      <c r="H195" s="3">
        <f t="shared" si="1"/>
        <v>0.57999999999992724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289.83</v>
      </c>
      <c r="D197" s="2">
        <f>'PR-RAS'!E201</f>
        <v>325.05</v>
      </c>
      <c r="E197" s="2">
        <v>0</v>
      </c>
      <c r="F197" s="2">
        <v>0</v>
      </c>
      <c r="G197" s="3">
        <f t="shared" si="0"/>
        <v>184.22628000000003</v>
      </c>
      <c r="H197" s="3">
        <f t="shared" si="1"/>
        <v>0.22000000000002728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130.21</v>
      </c>
      <c r="D198" s="2">
        <f>'PR-RAS'!E202</f>
        <v>244.17</v>
      </c>
      <c r="E198" s="2">
        <v>0</v>
      </c>
      <c r="F198" s="2">
        <v>0</v>
      </c>
      <c r="G198" s="3">
        <f t="shared" si="0"/>
        <v>121.85435</v>
      </c>
      <c r="H198" s="3">
        <f t="shared" si="1"/>
        <v>0.37999999999999545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130.21</v>
      </c>
      <c r="D212" s="2">
        <f>'PR-RAS'!E216</f>
        <v>244.17</v>
      </c>
      <c r="E212" s="2">
        <v>0</v>
      </c>
      <c r="F212" s="2">
        <v>0</v>
      </c>
      <c r="G212" s="3">
        <f t="shared" si="0"/>
        <v>130.51405</v>
      </c>
      <c r="H212" s="3">
        <f t="shared" si="1"/>
        <v>0.37999999999999545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130.21</v>
      </c>
      <c r="D213" s="2">
        <f>'PR-RAS'!E217</f>
        <v>244.17</v>
      </c>
      <c r="E213" s="2">
        <v>0</v>
      </c>
      <c r="F213" s="2">
        <v>0</v>
      </c>
      <c r="G213" s="3">
        <f t="shared" si="0"/>
        <v>131.1326</v>
      </c>
      <c r="H213" s="3">
        <f t="shared" si="1"/>
        <v>0.37999999999999545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105.39</v>
      </c>
      <c r="D269" s="2">
        <f>'PR-RAS'!E273</f>
        <v>112.5</v>
      </c>
      <c r="E269" s="2">
        <v>0</v>
      </c>
      <c r="F269" s="2">
        <v>0</v>
      </c>
      <c r="G269" s="3">
        <f t="shared" si="0"/>
        <v>88.544520000000006</v>
      </c>
      <c r="H269" s="3">
        <f t="shared" si="1"/>
        <v>0.89000000000000057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105.39</v>
      </c>
      <c r="D270" s="2">
        <f>'PR-RAS'!E274</f>
        <v>112.5</v>
      </c>
      <c r="E270" s="2">
        <v>0</v>
      </c>
      <c r="F270" s="2">
        <v>0</v>
      </c>
      <c r="G270" s="3">
        <f t="shared" si="0"/>
        <v>88.87491</v>
      </c>
      <c r="H270" s="3">
        <f t="shared" si="1"/>
        <v>0.89000000000000057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105.39</v>
      </c>
      <c r="D272" s="2">
        <f>'PR-RAS'!E276</f>
        <v>112.5</v>
      </c>
      <c r="E272" s="2">
        <v>0</v>
      </c>
      <c r="F272" s="2">
        <v>0</v>
      </c>
      <c r="G272" s="3">
        <f t="shared" si="0"/>
        <v>89.535690000000002</v>
      </c>
      <c r="H272" s="3">
        <f t="shared" si="1"/>
        <v>0.89000000000000057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641893.11</v>
      </c>
      <c r="D295" s="2">
        <f>'PR-RAS'!E299</f>
        <v>792454.00000000023</v>
      </c>
      <c r="E295" s="2">
        <v>0</v>
      </c>
      <c r="F295" s="2">
        <v>0</v>
      </c>
      <c r="G295" s="3">
        <f t="shared" si="12"/>
        <v>654679.5263400001</v>
      </c>
      <c r="H295" s="3">
        <f t="shared" si="13"/>
        <v>0.11000000021886081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46929.200000000186</v>
      </c>
      <c r="D296" s="2">
        <f>'PR-RAS'!E300</f>
        <v>0</v>
      </c>
      <c r="E296" s="2">
        <v>0</v>
      </c>
      <c r="F296" s="2">
        <v>0</v>
      </c>
      <c r="G296" s="3">
        <f t="shared" si="12"/>
        <v>13844.114000000054</v>
      </c>
      <c r="H296" s="3">
        <f t="shared" si="13"/>
        <v>0.20000000018626451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42081.170000000275</v>
      </c>
      <c r="E297" s="2">
        <v>0</v>
      </c>
      <c r="F297" s="2">
        <v>0</v>
      </c>
      <c r="G297" s="3">
        <f t="shared" si="12"/>
        <v>24912.052640000162</v>
      </c>
      <c r="H297" s="3">
        <f t="shared" si="13"/>
        <v>0.17000000027474016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2652.64</v>
      </c>
      <c r="E298" s="2">
        <v>0</v>
      </c>
      <c r="F298" s="2">
        <v>0</v>
      </c>
      <c r="G298" s="3">
        <f t="shared" si="12"/>
        <v>1575.6681599999999</v>
      </c>
      <c r="H298" s="3">
        <f t="shared" si="13"/>
        <v>0.36000000000012733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768.38</v>
      </c>
      <c r="D299" s="2">
        <f>'PR-RAS'!E303</f>
        <v>0</v>
      </c>
      <c r="E299" s="2">
        <v>0</v>
      </c>
      <c r="F299" s="2">
        <v>0</v>
      </c>
      <c r="G299" s="3">
        <f t="shared" si="12"/>
        <v>228.97723999999999</v>
      </c>
      <c r="H299" s="3">
        <f t="shared" si="13"/>
        <v>0.37999999999999545</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45281.29</v>
      </c>
      <c r="E300" s="2">
        <v>0</v>
      </c>
      <c r="F300" s="2">
        <v>0</v>
      </c>
      <c r="G300" s="3">
        <f t="shared" si="12"/>
        <v>27078.21142</v>
      </c>
      <c r="H300" s="3">
        <f t="shared" si="13"/>
        <v>0.29000000000087311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43508.18</v>
      </c>
      <c r="D355" s="2">
        <f>'PR-RAS'!E360</f>
        <v>5093.18</v>
      </c>
      <c r="E355" s="2">
        <v>0</v>
      </c>
      <c r="F355" s="2">
        <v>0</v>
      </c>
      <c r="G355" s="3">
        <f t="shared" si="12"/>
        <v>19007.867159999998</v>
      </c>
      <c r="H355" s="3">
        <f t="shared" si="13"/>
        <v>0.36000000000058208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43508.18</v>
      </c>
      <c r="D368" s="2">
        <f>'PR-RAS'!E373</f>
        <v>5093.18</v>
      </c>
      <c r="E368" s="2">
        <v>0</v>
      </c>
      <c r="F368" s="2">
        <v>0</v>
      </c>
      <c r="G368" s="3">
        <f t="shared" si="12"/>
        <v>19705.89618</v>
      </c>
      <c r="H368" s="3">
        <f t="shared" si="13"/>
        <v>0.36000000000058208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2450</v>
      </c>
      <c r="E374" s="2">
        <v>0</v>
      </c>
      <c r="F374" s="2">
        <v>0</v>
      </c>
      <c r="G374" s="3">
        <f t="shared" si="12"/>
        <v>1827.7</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2450</v>
      </c>
      <c r="E377" s="2">
        <v>0</v>
      </c>
      <c r="F377" s="2">
        <v>0</v>
      </c>
      <c r="G377" s="3">
        <f t="shared" si="12"/>
        <v>1842.4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40475.89</v>
      </c>
      <c r="D383" s="2">
        <f>'PR-RAS'!E388</f>
        <v>0</v>
      </c>
      <c r="E383" s="2">
        <v>0</v>
      </c>
      <c r="F383" s="2">
        <v>0</v>
      </c>
      <c r="G383" s="3">
        <f t="shared" si="12"/>
        <v>15461.78998</v>
      </c>
      <c r="H383" s="3">
        <f t="shared" si="13"/>
        <v>0.11000000000058208</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40475.89</v>
      </c>
      <c r="D384" s="2">
        <f>'PR-RAS'!E389</f>
        <v>0</v>
      </c>
      <c r="E384" s="2">
        <v>0</v>
      </c>
      <c r="F384" s="2">
        <v>0</v>
      </c>
      <c r="G384" s="3">
        <f t="shared" si="12"/>
        <v>15502.265869999999</v>
      </c>
      <c r="H384" s="3">
        <f t="shared" si="13"/>
        <v>0.11000000000058208</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3032.29</v>
      </c>
      <c r="D388" s="2">
        <f>'PR-RAS'!E393</f>
        <v>2643.18</v>
      </c>
      <c r="E388" s="2">
        <v>0</v>
      </c>
      <c r="F388" s="2">
        <v>0</v>
      </c>
      <c r="G388" s="3">
        <f t="shared" si="12"/>
        <v>3219.3175499999998</v>
      </c>
      <c r="H388" s="3">
        <f t="shared" si="13"/>
        <v>0.46999999999979991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3032.29</v>
      </c>
      <c r="D389" s="2">
        <f>'PR-RAS'!E394</f>
        <v>2643.18</v>
      </c>
      <c r="E389" s="2">
        <v>0</v>
      </c>
      <c r="F389" s="2">
        <v>0</v>
      </c>
      <c r="G389" s="3">
        <f t="shared" si="12"/>
        <v>3227.6361999999999</v>
      </c>
      <c r="H389" s="3">
        <f t="shared" si="13"/>
        <v>0.46999999999979991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43508.18</v>
      </c>
      <c r="D413" s="2">
        <f>'PR-RAS'!E418</f>
        <v>5093.18</v>
      </c>
      <c r="E413" s="2">
        <v>0</v>
      </c>
      <c r="F413" s="2">
        <v>0</v>
      </c>
      <c r="G413" s="3">
        <f t="shared" si="12"/>
        <v>22122.15048</v>
      </c>
      <c r="H413" s="3">
        <f t="shared" si="13"/>
        <v>0.36000000000058208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688822.31000000017</v>
      </c>
      <c r="D417" s="2">
        <f>'PR-RAS'!E422</f>
        <v>750372.83</v>
      </c>
      <c r="E417" s="2">
        <v>0</v>
      </c>
      <c r="F417" s="2">
        <v>0</v>
      </c>
      <c r="G417" s="3">
        <f t="shared" si="12"/>
        <v>910860.27552000002</v>
      </c>
      <c r="H417" s="3">
        <f t="shared" si="13"/>
        <v>0.48000000021420419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685401.29</v>
      </c>
      <c r="D418" s="2">
        <f>'PR-RAS'!E423</f>
        <v>797547.18000000028</v>
      </c>
      <c r="E418" s="2">
        <v>0</v>
      </c>
      <c r="F418" s="2">
        <v>0</v>
      </c>
      <c r="G418" s="3">
        <f t="shared" si="12"/>
        <v>950966.68605000013</v>
      </c>
      <c r="H418" s="3">
        <f t="shared" si="13"/>
        <v>0.47000000032130629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3421.020000000135</v>
      </c>
      <c r="D419" s="2">
        <f>'PR-RAS'!E424</f>
        <v>0</v>
      </c>
      <c r="E419" s="2">
        <v>0</v>
      </c>
      <c r="F419" s="2">
        <v>0</v>
      </c>
      <c r="G419" s="3">
        <f t="shared" si="12"/>
        <v>1429.9863600000565</v>
      </c>
      <c r="H419" s="3">
        <f t="shared" si="13"/>
        <v>2.0000000135041773E-2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47174.350000000326</v>
      </c>
      <c r="E420" s="2">
        <v>0</v>
      </c>
      <c r="F420" s="2">
        <v>0</v>
      </c>
      <c r="G420" s="3">
        <f t="shared" si="12"/>
        <v>39532.105300000272</v>
      </c>
      <c r="H420" s="3">
        <f t="shared" si="13"/>
        <v>0.3500000003259629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2652.64</v>
      </c>
      <c r="E421" s="2">
        <v>0</v>
      </c>
      <c r="F421" s="2">
        <v>0</v>
      </c>
      <c r="G421" s="3">
        <f t="shared" si="12"/>
        <v>2228.2175999999999</v>
      </c>
      <c r="H421" s="3">
        <f t="shared" si="13"/>
        <v>0.36000000000012733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768.38</v>
      </c>
      <c r="D422" s="2">
        <f>'PR-RAS'!E427</f>
        <v>0</v>
      </c>
      <c r="E422" s="2">
        <v>0</v>
      </c>
      <c r="F422" s="2">
        <v>0</v>
      </c>
      <c r="G422" s="3">
        <f t="shared" si="12"/>
        <v>323.48797999999999</v>
      </c>
      <c r="H422" s="3">
        <f t="shared" si="13"/>
        <v>0.37999999999999545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45281.29</v>
      </c>
      <c r="E423" s="2">
        <v>0</v>
      </c>
      <c r="F423" s="2">
        <v>0</v>
      </c>
      <c r="G423" s="3">
        <f t="shared" si="12"/>
        <v>38217.408759999998</v>
      </c>
      <c r="H423" s="3">
        <f t="shared" si="13"/>
        <v>0.29000000000087311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688822.31000000017</v>
      </c>
      <c r="D637" s="2">
        <f>'PR-RAS'!E643</f>
        <v>750372.83</v>
      </c>
      <c r="E637" s="2">
        <v>0</v>
      </c>
      <c r="F637" s="2">
        <v>0</v>
      </c>
      <c r="G637" s="3">
        <f t="shared" si="14"/>
        <v>1392565.2289200001</v>
      </c>
      <c r="H637" s="3">
        <f t="shared" si="15"/>
        <v>0.48000000021420419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685401.29</v>
      </c>
      <c r="D638" s="2">
        <f>'PR-RAS'!E644</f>
        <v>797547.18000000028</v>
      </c>
      <c r="E638" s="2">
        <v>0</v>
      </c>
      <c r="F638" s="2">
        <v>0</v>
      </c>
      <c r="G638" s="3">
        <f t="shared" si="14"/>
        <v>1452675.7290500002</v>
      </c>
      <c r="H638" s="3">
        <f t="shared" si="15"/>
        <v>0.47000000032130629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3421.020000000135</v>
      </c>
      <c r="D639" s="2">
        <f>'PR-RAS'!E645</f>
        <v>0</v>
      </c>
      <c r="E639" s="2">
        <v>0</v>
      </c>
      <c r="F639" s="2">
        <v>0</v>
      </c>
      <c r="G639" s="3">
        <f t="shared" si="14"/>
        <v>2182.610760000086</v>
      </c>
      <c r="H639" s="3">
        <f t="shared" si="15"/>
        <v>2.0000000135041773E-2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47174.350000000326</v>
      </c>
      <c r="E640" s="2">
        <v>0</v>
      </c>
      <c r="F640" s="2">
        <v>0</v>
      </c>
      <c r="G640" s="3">
        <f t="shared" si="14"/>
        <v>60288.819300000418</v>
      </c>
      <c r="H640" s="3">
        <f t="shared" si="15"/>
        <v>0.3500000003259629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2652.64</v>
      </c>
      <c r="E641" s="2">
        <v>0</v>
      </c>
      <c r="F641" s="2">
        <v>0</v>
      </c>
      <c r="G641" s="3">
        <f t="shared" si="14"/>
        <v>3395.3791999999999</v>
      </c>
      <c r="H641" s="3">
        <f t="shared" si="15"/>
        <v>0.36000000000012733</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768.38</v>
      </c>
      <c r="D642" s="2">
        <f>'PR-RAS'!E648</f>
        <v>0</v>
      </c>
      <c r="E642" s="2">
        <v>0</v>
      </c>
      <c r="F642" s="2">
        <v>0</v>
      </c>
      <c r="G642" s="3">
        <f t="shared" si="14"/>
        <v>492.53158000000002</v>
      </c>
      <c r="H642" s="3">
        <f t="shared" si="15"/>
        <v>0.37999999999999545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2652.6400000001349</v>
      </c>
      <c r="D643" s="2">
        <f>'PR-RAS'!E649</f>
        <v>0</v>
      </c>
      <c r="E643" s="2">
        <v>0</v>
      </c>
      <c r="F643" s="2">
        <v>0</v>
      </c>
      <c r="G643" s="3">
        <f t="shared" si="14"/>
        <v>1702.9948800000866</v>
      </c>
      <c r="H643" s="3">
        <f t="shared" si="15"/>
        <v>0.35999999986506737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44521.710000000327</v>
      </c>
      <c r="E644" s="2">
        <v>0</v>
      </c>
      <c r="F644" s="2">
        <v>0</v>
      </c>
      <c r="G644" s="3">
        <f t="shared" si="14"/>
        <v>57254.919060000422</v>
      </c>
      <c r="H644" s="3">
        <f t="shared" si="15"/>
        <v>0.28999999967345502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45383.9</v>
      </c>
      <c r="D645" s="2">
        <f>'PR-RAS'!E651</f>
        <v>0</v>
      </c>
      <c r="E645" s="2">
        <v>0</v>
      </c>
      <c r="F645" s="2">
        <v>0</v>
      </c>
      <c r="G645" s="3">
        <f t="shared" si="14"/>
        <v>29227.231600000003</v>
      </c>
      <c r="H645" s="3">
        <f t="shared" si="15"/>
        <v>9.9999999998544808E-2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47.01</v>
      </c>
      <c r="D646" s="2">
        <f>'PR-RAS'!E653</f>
        <v>3570.34</v>
      </c>
      <c r="E646" s="2">
        <v>0</v>
      </c>
      <c r="F646" s="2">
        <v>0</v>
      </c>
      <c r="G646" s="3">
        <f t="shared" si="14"/>
        <v>4636.06005</v>
      </c>
      <c r="H646" s="3">
        <f t="shared" si="15"/>
        <v>0.35000000000014353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137372.23000000001</v>
      </c>
      <c r="D647" s="2">
        <f>'PR-RAS'!E654</f>
        <v>116808.58</v>
      </c>
      <c r="E647" s="2">
        <v>0</v>
      </c>
      <c r="F647" s="2">
        <v>0</v>
      </c>
      <c r="G647" s="3">
        <f t="shared" si="14"/>
        <v>239659.14594000002</v>
      </c>
      <c r="H647" s="3">
        <f t="shared" si="15"/>
        <v>0.65000000000873115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133848.9</v>
      </c>
      <c r="D648" s="2">
        <f>'PR-RAS'!E655</f>
        <v>115929.51</v>
      </c>
      <c r="E648" s="2">
        <v>0</v>
      </c>
      <c r="F648" s="2">
        <v>0</v>
      </c>
      <c r="G648" s="3">
        <f t="shared" si="14"/>
        <v>236613.02424</v>
      </c>
      <c r="H648" s="3">
        <f t="shared" si="15"/>
        <v>0.59000000001105946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3570.3400000000256</v>
      </c>
      <c r="D649" s="2">
        <f>'PR-RAS'!E656</f>
        <v>4449.4100000000035</v>
      </c>
      <c r="E649" s="2">
        <v>0</v>
      </c>
      <c r="F649" s="2">
        <v>0</v>
      </c>
      <c r="G649" s="3">
        <f t="shared" si="14"/>
        <v>8080.0156800000213</v>
      </c>
      <c r="H649" s="3">
        <f t="shared" si="15"/>
        <v>0.75000000002910383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19</v>
      </c>
      <c r="D651" s="2">
        <f>'PR-RAS'!E658</f>
        <v>27</v>
      </c>
      <c r="E651" s="2">
        <v>0</v>
      </c>
      <c r="F651" s="2">
        <v>0</v>
      </c>
      <c r="G651" s="3">
        <f t="shared" si="14"/>
        <v>47.45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518847.19</v>
      </c>
      <c r="D676" s="2">
        <f>'PR-RAS'!E683</f>
        <v>586034.17000000004</v>
      </c>
      <c r="E676" s="2">
        <v>0</v>
      </c>
      <c r="F676" s="2">
        <v>0</v>
      </c>
      <c r="G676" s="3">
        <f t="shared" si="14"/>
        <v>1141367.9827500002</v>
      </c>
      <c r="H676" s="3">
        <f t="shared" si="15"/>
        <v>0.36000000004423782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42242.57</v>
      </c>
      <c r="D677" s="2">
        <f>'PR-RAS'!E684</f>
        <v>51568.7</v>
      </c>
      <c r="E677" s="2">
        <v>0</v>
      </c>
      <c r="F677" s="2">
        <v>0</v>
      </c>
      <c r="G677" s="3">
        <f t="shared" si="14"/>
        <v>98276.859720000008</v>
      </c>
      <c r="H677" s="3">
        <f t="shared" si="15"/>
        <v>0.73000000000320142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3032.29</v>
      </c>
      <c r="D678" s="2">
        <f>'PR-RAS'!E685</f>
        <v>2552.39</v>
      </c>
      <c r="E678" s="2">
        <v>0</v>
      </c>
      <c r="F678" s="2">
        <v>0</v>
      </c>
      <c r="G678" s="3">
        <f t="shared" si="14"/>
        <v>5508.7963900000004</v>
      </c>
      <c r="H678" s="3">
        <f t="shared" si="15"/>
        <v>0.67999999999983629</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825.93</v>
      </c>
      <c r="D717" s="2">
        <f>'PR-RAS'!E724</f>
        <v>946.13</v>
      </c>
      <c r="E717" s="2">
        <v>0</v>
      </c>
      <c r="F717" s="2">
        <v>0</v>
      </c>
      <c r="G717" s="3">
        <f t="shared" si="14"/>
        <v>1946.2240400000001</v>
      </c>
      <c r="H717" s="3">
        <f t="shared" si="15"/>
        <v>0.20000000000004547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9511.81</v>
      </c>
      <c r="E725" s="2">
        <v>0</v>
      </c>
      <c r="F725" s="2">
        <v>0</v>
      </c>
      <c r="G725" s="3">
        <f t="shared" si="14"/>
        <v>13773.100879999998</v>
      </c>
      <c r="H725" s="3">
        <f t="shared" si="15"/>
        <v>0.19000000000050932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20295.86</v>
      </c>
      <c r="D727" s="2">
        <f>'PR-RAS'!E734</f>
        <v>22631.03</v>
      </c>
      <c r="E727" s="2">
        <v>0</v>
      </c>
      <c r="F727" s="2">
        <v>0</v>
      </c>
      <c r="G727" s="3">
        <f t="shared" si="14"/>
        <v>47595.049919999998</v>
      </c>
      <c r="H727" s="3">
        <f t="shared" si="15"/>
        <v>0.16999999999825377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887.62</v>
      </c>
      <c r="D729" s="2">
        <f>'PR-RAS'!E736</f>
        <v>559.71</v>
      </c>
      <c r="E729" s="2">
        <v>0</v>
      </c>
      <c r="F729" s="2">
        <v>0</v>
      </c>
      <c r="G729" s="3">
        <f t="shared" si="14"/>
        <v>1461.1251199999999</v>
      </c>
      <c r="H729" s="3">
        <f t="shared" si="15"/>
        <v>0.66999999999995907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358</v>
      </c>
      <c r="D731" s="2">
        <f>'PR-RAS'!E738</f>
        <v>304</v>
      </c>
      <c r="E731" s="2">
        <v>0</v>
      </c>
      <c r="F731" s="2">
        <v>0</v>
      </c>
      <c r="G731" s="3">
        <f t="shared" si="14"/>
        <v>705.18</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339096.57000000012</v>
      </c>
      <c r="D1011" s="7">
        <f>BILANCA!E6</f>
        <v>345484.64000000013</v>
      </c>
      <c r="E1011" s="7">
        <v>0</v>
      </c>
      <c r="F1011" s="7">
        <v>0</v>
      </c>
      <c r="G1011" s="8">
        <f t="shared" ref="G1011:G1306" si="38">B1011/1000*C1011+B1011/500*D1011</f>
        <v>1030.0658500000004</v>
      </c>
      <c r="H1011" s="8">
        <f t="shared" si="35"/>
        <v>0.7899999997462146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290142.33000000013</v>
      </c>
      <c r="D1012" s="2">
        <f>BILANCA!E7</f>
        <v>295235.51000000013</v>
      </c>
      <c r="E1012" s="2">
        <v>0</v>
      </c>
      <c r="F1012" s="2">
        <v>0</v>
      </c>
      <c r="G1012" s="3">
        <f t="shared" si="38"/>
        <v>1761.2267000000008</v>
      </c>
      <c r="H1012" s="3">
        <f t="shared" si="35"/>
        <v>0.82000000000698492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290142.33000000013</v>
      </c>
      <c r="D1017" s="2">
        <f>BILANCA!E12</f>
        <v>295235.51000000013</v>
      </c>
      <c r="E1017" s="2">
        <v>0</v>
      </c>
      <c r="F1017" s="2">
        <v>0</v>
      </c>
      <c r="G1017" s="3">
        <f t="shared" si="38"/>
        <v>6164.2934500000028</v>
      </c>
      <c r="H1017" s="3">
        <f t="shared" si="35"/>
        <v>0.82000000000698492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216197.06000000006</v>
      </c>
      <c r="D1018" s="2">
        <f>BILANCA!E13</f>
        <v>216197.06000000006</v>
      </c>
      <c r="E1018" s="2">
        <v>0</v>
      </c>
      <c r="F1018" s="2">
        <v>0</v>
      </c>
      <c r="G1018" s="3">
        <f t="shared" si="38"/>
        <v>5188.729440000001</v>
      </c>
      <c r="H1018" s="3">
        <f t="shared" si="35"/>
        <v>0.12000000011175871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754512.18</v>
      </c>
      <c r="D1020" s="2">
        <f>BILANCA!E15</f>
        <v>754512.18</v>
      </c>
      <c r="E1020" s="2">
        <v>0</v>
      </c>
      <c r="F1020" s="2">
        <v>0</v>
      </c>
      <c r="G1020" s="3">
        <f t="shared" si="38"/>
        <v>22635.365400000002</v>
      </c>
      <c r="H1020" s="3">
        <f t="shared" si="35"/>
        <v>0.36000000010244548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538315.12</v>
      </c>
      <c r="D1023" s="2">
        <f>BILANCA!E18</f>
        <v>538315.12</v>
      </c>
      <c r="E1023" s="2">
        <v>0</v>
      </c>
      <c r="F1023" s="2">
        <v>0</v>
      </c>
      <c r="G1023" s="3">
        <f t="shared" si="38"/>
        <v>20994.289680000002</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3704.1399999999994</v>
      </c>
      <c r="D1024" s="2">
        <f>BILANCA!E19</f>
        <v>6154.1400000000031</v>
      </c>
      <c r="E1024" s="2">
        <v>0</v>
      </c>
      <c r="F1024" s="2">
        <v>0</v>
      </c>
      <c r="G1024" s="3">
        <f t="shared" si="38"/>
        <v>224.17388000000008</v>
      </c>
      <c r="H1024" s="3">
        <f t="shared" si="35"/>
        <v>0.28000000000247383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30664.41</v>
      </c>
      <c r="D1025" s="2">
        <f>BILANCA!E20</f>
        <v>30664.41</v>
      </c>
      <c r="E1025" s="2">
        <v>0</v>
      </c>
      <c r="F1025" s="2">
        <v>0</v>
      </c>
      <c r="G1025" s="3">
        <f t="shared" si="38"/>
        <v>1379.8984499999999</v>
      </c>
      <c r="H1025" s="3">
        <f t="shared" si="35"/>
        <v>0.81999999999970896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2450</v>
      </c>
      <c r="E1027" s="2">
        <v>0</v>
      </c>
      <c r="F1027" s="2">
        <v>0</v>
      </c>
      <c r="G1027" s="3">
        <f t="shared" si="38"/>
        <v>83.300000000000011</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26960.27</v>
      </c>
      <c r="D1033" s="2">
        <f>BILANCA!E28</f>
        <v>26960.27</v>
      </c>
      <c r="E1033" s="2">
        <v>0</v>
      </c>
      <c r="F1033" s="2">
        <v>0</v>
      </c>
      <c r="G1033" s="3">
        <f t="shared" si="38"/>
        <v>1860.2586300000003</v>
      </c>
      <c r="H1033" s="3">
        <f t="shared" si="35"/>
        <v>0.54000000000087311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40475.89</v>
      </c>
      <c r="D1034" s="2">
        <f>BILANCA!E29</f>
        <v>40475.89</v>
      </c>
      <c r="E1034" s="2">
        <v>0</v>
      </c>
      <c r="F1034" s="2">
        <v>0</v>
      </c>
      <c r="G1034" s="3">
        <f t="shared" si="38"/>
        <v>2914.2640799999999</v>
      </c>
      <c r="H1034" s="3">
        <f t="shared" si="35"/>
        <v>0.22000000000116415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63455.41</v>
      </c>
      <c r="D1035" s="2">
        <f>BILANCA!E30</f>
        <v>63455.41</v>
      </c>
      <c r="E1035" s="2">
        <v>0</v>
      </c>
      <c r="F1035" s="2">
        <v>0</v>
      </c>
      <c r="G1035" s="3">
        <f t="shared" si="38"/>
        <v>4759.1557500000008</v>
      </c>
      <c r="H1035" s="3">
        <f t="shared" si="35"/>
        <v>0.82000000000698492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22979.52</v>
      </c>
      <c r="D1039" s="2">
        <f>BILANCA!E34</f>
        <v>22979.52</v>
      </c>
      <c r="E1039" s="2">
        <v>0</v>
      </c>
      <c r="F1039" s="2">
        <v>0</v>
      </c>
      <c r="G1039" s="3">
        <f t="shared" si="38"/>
        <v>1999.2182400000002</v>
      </c>
      <c r="H1039" s="3">
        <f t="shared" si="35"/>
        <v>0.95999999999912689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29599.34</v>
      </c>
      <c r="D1040" s="2">
        <f>BILANCA!E35</f>
        <v>32242.52</v>
      </c>
      <c r="E1040" s="2">
        <v>0</v>
      </c>
      <c r="F1040" s="2">
        <v>0</v>
      </c>
      <c r="G1040" s="3">
        <f t="shared" si="38"/>
        <v>2822.5313999999998</v>
      </c>
      <c r="H1040" s="3">
        <f t="shared" si="35"/>
        <v>0.81999999999970896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29599.34</v>
      </c>
      <c r="D1041" s="2">
        <f>BILANCA!E36</f>
        <v>32242.52</v>
      </c>
      <c r="E1041" s="2">
        <v>0</v>
      </c>
      <c r="F1041" s="2">
        <v>0</v>
      </c>
      <c r="G1041" s="3">
        <f t="shared" si="38"/>
        <v>2916.6157800000001</v>
      </c>
      <c r="H1041" s="3">
        <f t="shared" si="35"/>
        <v>0.81999999999970896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165.9</v>
      </c>
      <c r="D1050" s="2">
        <f>BILANCA!E45</f>
        <v>165.9</v>
      </c>
      <c r="E1050" s="2">
        <v>0</v>
      </c>
      <c r="F1050" s="2">
        <v>0</v>
      </c>
      <c r="G1050" s="3">
        <f t="shared" si="38"/>
        <v>19.908000000000001</v>
      </c>
      <c r="H1050" s="3">
        <f t="shared" si="35"/>
        <v>0.19999999999998863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165.9</v>
      </c>
      <c r="D1052" s="2">
        <f>BILANCA!E47</f>
        <v>165.9</v>
      </c>
      <c r="E1052" s="2">
        <v>0</v>
      </c>
      <c r="F1052" s="2">
        <v>0</v>
      </c>
      <c r="G1052" s="3">
        <f t="shared" si="38"/>
        <v>20.903400000000001</v>
      </c>
      <c r="H1052" s="3">
        <f t="shared" si="35"/>
        <v>0.19999999999998863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48954.240000000005</v>
      </c>
      <c r="D1074" s="2">
        <f>BILANCA!E69</f>
        <v>50249.130000000005</v>
      </c>
      <c r="E1074" s="2">
        <v>0</v>
      </c>
      <c r="F1074" s="2">
        <v>0</v>
      </c>
      <c r="G1074" s="3">
        <f t="shared" si="38"/>
        <v>9564.9600000000009</v>
      </c>
      <c r="H1074" s="3">
        <f t="shared" si="35"/>
        <v>0.3700000000098953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3570.34</v>
      </c>
      <c r="D1075" s="2">
        <f>BILANCA!E70</f>
        <v>4449.41</v>
      </c>
      <c r="E1075" s="2">
        <v>0</v>
      </c>
      <c r="F1075" s="2">
        <v>0</v>
      </c>
      <c r="G1075" s="3">
        <f t="shared" si="38"/>
        <v>810.49540000000002</v>
      </c>
      <c r="H1075" s="3">
        <f t="shared" si="35"/>
        <v>0.75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3570.34</v>
      </c>
      <c r="D1076" s="2">
        <f>BILANCA!E71</f>
        <v>4449.41</v>
      </c>
      <c r="E1076" s="2">
        <v>0</v>
      </c>
      <c r="F1076" s="2">
        <v>0</v>
      </c>
      <c r="G1076" s="3">
        <f t="shared" si="38"/>
        <v>822.96456000000012</v>
      </c>
      <c r="H1076" s="3">
        <f t="shared" si="35"/>
        <v>0.75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3570.34</v>
      </c>
      <c r="D1078" s="2">
        <f>BILANCA!E73</f>
        <v>4449.41</v>
      </c>
      <c r="E1078" s="2">
        <v>0</v>
      </c>
      <c r="F1078" s="2">
        <v>0</v>
      </c>
      <c r="G1078" s="3">
        <f t="shared" si="38"/>
        <v>847.9028800000001</v>
      </c>
      <c r="H1078" s="3">
        <f t="shared" si="35"/>
        <v>0.75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518.42999999999995</v>
      </c>
      <c r="E1087" s="2">
        <v>0</v>
      </c>
      <c r="F1087" s="2">
        <v>0</v>
      </c>
      <c r="G1087" s="3">
        <f t="shared" si="38"/>
        <v>79.838219999999993</v>
      </c>
      <c r="H1087" s="3">
        <f t="shared" si="35"/>
        <v>0.42999999999994998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518.42999999999995</v>
      </c>
      <c r="E1092" s="2">
        <v>0</v>
      </c>
      <c r="F1092" s="2">
        <v>0</v>
      </c>
      <c r="G1092" s="3">
        <f t="shared" si="38"/>
        <v>85.02252</v>
      </c>
      <c r="H1092" s="3">
        <f t="shared" si="35"/>
        <v>0.42999999999994998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45281.29</v>
      </c>
      <c r="E1152" s="2">
        <v>0</v>
      </c>
      <c r="F1152" s="2">
        <v>0</v>
      </c>
      <c r="G1152" s="3">
        <f t="shared" si="38"/>
        <v>12859.886359999999</v>
      </c>
      <c r="H1152" s="3">
        <f t="shared" si="41"/>
        <v>0.29000000000087311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45281.29</v>
      </c>
      <c r="E1155" s="2">
        <v>0</v>
      </c>
      <c r="F1155" s="2">
        <v>0</v>
      </c>
      <c r="G1155" s="3">
        <f t="shared" si="38"/>
        <v>13131.5741</v>
      </c>
      <c r="H1155" s="3">
        <f t="shared" si="41"/>
        <v>0.29000000000087311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45281.29</v>
      </c>
      <c r="E1161" s="2">
        <v>0</v>
      </c>
      <c r="F1161" s="2">
        <v>0</v>
      </c>
      <c r="G1161" s="3">
        <f t="shared" si="38"/>
        <v>13674.94958</v>
      </c>
      <c r="H1161" s="3">
        <f t="shared" si="41"/>
        <v>0.29000000000087311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45383.9</v>
      </c>
      <c r="D1176" s="2">
        <f>BILANCA!E171</f>
        <v>0</v>
      </c>
      <c r="E1176" s="2">
        <v>0</v>
      </c>
      <c r="F1176" s="2">
        <v>0</v>
      </c>
      <c r="G1176" s="3">
        <f t="shared" si="38"/>
        <v>7533.7274000000007</v>
      </c>
      <c r="H1176" s="3">
        <f t="shared" si="41"/>
        <v>9.9999999998544808E-2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45383.9</v>
      </c>
      <c r="D1179" s="2">
        <f>BILANCA!E174</f>
        <v>0</v>
      </c>
      <c r="E1179" s="2">
        <v>0</v>
      </c>
      <c r="F1179" s="2">
        <v>0</v>
      </c>
      <c r="G1179" s="3">
        <f t="shared" si="38"/>
        <v>7669.879100000001</v>
      </c>
      <c r="H1179" s="3">
        <f t="shared" si="41"/>
        <v>9.9999999998544808E-2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339096.57000000007</v>
      </c>
      <c r="D1180" s="2">
        <f>BILANCA!E176</f>
        <v>345484.64</v>
      </c>
      <c r="E1180" s="2">
        <v>0</v>
      </c>
      <c r="F1180" s="2">
        <v>0</v>
      </c>
      <c r="G1180" s="3">
        <f t="shared" si="38"/>
        <v>175111.19450000004</v>
      </c>
      <c r="H1180" s="3">
        <f t="shared" si="41"/>
        <v>0.78999999992083758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46301.600000000006</v>
      </c>
      <c r="D1181" s="2">
        <f>BILANCA!E177</f>
        <v>49489.55</v>
      </c>
      <c r="E1181" s="2">
        <v>0</v>
      </c>
      <c r="F1181" s="2">
        <v>0</v>
      </c>
      <c r="G1181" s="3">
        <f t="shared" si="38"/>
        <v>24842.9997</v>
      </c>
      <c r="H1181" s="3">
        <f t="shared" si="41"/>
        <v>0.84999999999126885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46301.600000000006</v>
      </c>
      <c r="D1182" s="2">
        <f>BILANCA!E178</f>
        <v>48987.12</v>
      </c>
      <c r="E1182" s="2">
        <v>0</v>
      </c>
      <c r="F1182" s="2">
        <v>0</v>
      </c>
      <c r="G1182" s="3">
        <f t="shared" si="38"/>
        <v>24815.444479999998</v>
      </c>
      <c r="H1182" s="3">
        <f t="shared" si="41"/>
        <v>0.51999999999679858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43847.98</v>
      </c>
      <c r="D1183" s="2">
        <f>BILANCA!E179</f>
        <v>44785.120000000003</v>
      </c>
      <c r="E1183" s="2">
        <v>0</v>
      </c>
      <c r="F1183" s="2">
        <v>0</v>
      </c>
      <c r="G1183" s="3">
        <f t="shared" si="38"/>
        <v>23081.352059999997</v>
      </c>
      <c r="H1183" s="3">
        <f t="shared" si="41"/>
        <v>0.13999999999941792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2453.62</v>
      </c>
      <c r="D1184" s="2">
        <f>BILANCA!E180</f>
        <v>4192.38</v>
      </c>
      <c r="E1184" s="2">
        <v>0</v>
      </c>
      <c r="F1184" s="2">
        <v>0</v>
      </c>
      <c r="G1184" s="3">
        <f t="shared" si="38"/>
        <v>1885.8781199999999</v>
      </c>
      <c r="H1184" s="3">
        <f t="shared" si="41"/>
        <v>0.76000000000021828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9.6199999999999992</v>
      </c>
      <c r="E1185" s="2">
        <v>0</v>
      </c>
      <c r="F1185" s="2">
        <v>0</v>
      </c>
      <c r="G1185" s="3">
        <f t="shared" si="38"/>
        <v>3.3669999999999995</v>
      </c>
      <c r="H1185" s="3">
        <f t="shared" si="41"/>
        <v>0.38000000000000078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9.6199999999999992</v>
      </c>
      <c r="E1188" s="2">
        <v>0</v>
      </c>
      <c r="F1188" s="2">
        <v>0</v>
      </c>
      <c r="G1188" s="3">
        <f t="shared" si="38"/>
        <v>3.4247199999999998</v>
      </c>
      <c r="H1188" s="3">
        <f t="shared" si="41"/>
        <v>0.38000000000000078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502.43</v>
      </c>
      <c r="E1251" s="2">
        <v>0</v>
      </c>
      <c r="F1251" s="2">
        <v>0</v>
      </c>
      <c r="G1251" s="3">
        <f>B1251/1000*C1251+B1251/500*D1251</f>
        <v>242.17125999999999</v>
      </c>
      <c r="H1251" s="3">
        <f>ABS(C1251-ROUND(C1251,0))+ABS(D1251-ROUND(D1251,0))</f>
        <v>0.43000000000000682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292794.97000000003</v>
      </c>
      <c r="D1255" s="2">
        <f>BILANCA!E251</f>
        <v>295995.09000000003</v>
      </c>
      <c r="E1255" s="2">
        <v>0</v>
      </c>
      <c r="F1255" s="2">
        <v>0</v>
      </c>
      <c r="G1255" s="3">
        <f t="shared" si="38"/>
        <v>216772.36175000004</v>
      </c>
      <c r="H1255" s="3">
        <f t="shared" si="41"/>
        <v>0.11999999999534339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290142.33</v>
      </c>
      <c r="D1256" s="2">
        <f>BILANCA!E252</f>
        <v>295235.51</v>
      </c>
      <c r="E1256" s="2">
        <v>0</v>
      </c>
      <c r="F1256" s="2">
        <v>0</v>
      </c>
      <c r="G1256" s="3">
        <f t="shared" si="38"/>
        <v>216630.88410000002</v>
      </c>
      <c r="H1256" s="3">
        <f t="shared" si="41"/>
        <v>0.82000000000698492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290142.33</v>
      </c>
      <c r="D1257" s="2">
        <f>BILANCA!E253</f>
        <v>295235.51</v>
      </c>
      <c r="E1257" s="2">
        <v>0</v>
      </c>
      <c r="F1257" s="2">
        <v>0</v>
      </c>
      <c r="G1257" s="3">
        <f t="shared" si="38"/>
        <v>217511.49745000002</v>
      </c>
      <c r="H1257" s="3">
        <f t="shared" si="41"/>
        <v>0.82000000000698492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2652.64</v>
      </c>
      <c r="D1259" s="2">
        <f>BILANCA!E255</f>
        <v>-44521.71</v>
      </c>
      <c r="E1259" s="2">
        <v>0</v>
      </c>
      <c r="F1259" s="2">
        <v>0</v>
      </c>
      <c r="G1259" s="3">
        <f t="shared" si="38"/>
        <v>-21511.304219999998</v>
      </c>
      <c r="H1259" s="3">
        <f t="shared" si="41"/>
        <v>0.65000000000100044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2652.64</v>
      </c>
      <c r="D1260" s="2">
        <f>BILANCA!E256</f>
        <v>0</v>
      </c>
      <c r="E1260" s="2">
        <v>0</v>
      </c>
      <c r="F1260" s="2">
        <v>0</v>
      </c>
      <c r="G1260" s="3">
        <f t="shared" si="38"/>
        <v>663.16</v>
      </c>
      <c r="H1260" s="3">
        <f t="shared" si="41"/>
        <v>0.36000000000012733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2652.64</v>
      </c>
      <c r="D1261" s="2">
        <f>BILANCA!E257</f>
        <v>0</v>
      </c>
      <c r="E1261" s="2">
        <v>0</v>
      </c>
      <c r="F1261" s="2">
        <v>0</v>
      </c>
      <c r="G1261" s="3">
        <f t="shared" si="38"/>
        <v>665.81263999999999</v>
      </c>
      <c r="H1261" s="3">
        <f t="shared" si="41"/>
        <v>0.36000000000012733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44521.71</v>
      </c>
      <c r="E1264" s="2">
        <v>0</v>
      </c>
      <c r="F1264" s="2">
        <v>0</v>
      </c>
      <c r="G1264" s="3">
        <f t="shared" si="38"/>
        <v>22617.028679999999</v>
      </c>
      <c r="H1264" s="3">
        <f t="shared" si="41"/>
        <v>0.29000000000087311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44521.71</v>
      </c>
      <c r="E1265" s="2">
        <v>0</v>
      </c>
      <c r="F1265" s="2">
        <v>0</v>
      </c>
      <c r="G1265" s="3">
        <f t="shared" si="38"/>
        <v>22706.072100000001</v>
      </c>
      <c r="H1265" s="3">
        <f t="shared" si="41"/>
        <v>0.29000000000087311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45281.29</v>
      </c>
      <c r="E1278" s="2">
        <v>0</v>
      </c>
      <c r="F1278" s="2">
        <v>0</v>
      </c>
      <c r="G1278" s="3">
        <f t="shared" si="38"/>
        <v>24270.77144</v>
      </c>
      <c r="H1278" s="3">
        <f t="shared" si="41"/>
        <v>0.29000000000087311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45281.29</v>
      </c>
      <c r="E1281" s="2">
        <v>0</v>
      </c>
      <c r="F1281" s="2">
        <v>0</v>
      </c>
      <c r="G1281" s="3">
        <f t="shared" si="48"/>
        <v>24542.459180000002</v>
      </c>
      <c r="H1281" s="3">
        <f t="shared" si="49"/>
        <v>0.29000000000087311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45281.29</v>
      </c>
      <c r="E1287" s="2">
        <v>0</v>
      </c>
      <c r="F1287" s="2">
        <v>0</v>
      </c>
      <c r="G1287" s="3">
        <f t="shared" si="48"/>
        <v>25085.834660000004</v>
      </c>
      <c r="H1287" s="3">
        <f t="shared" si="49"/>
        <v>0.29000000000087311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9128.35</v>
      </c>
      <c r="D1301" s="2">
        <f>BILANCA!E297</f>
        <v>9128.35</v>
      </c>
      <c r="E1301" s="2">
        <v>0</v>
      </c>
      <c r="F1301" s="2">
        <v>0</v>
      </c>
      <c r="G1301" s="3">
        <f t="shared" si="38"/>
        <v>7969.0495499999997</v>
      </c>
      <c r="H1301" s="3">
        <f t="shared" si="41"/>
        <v>0.7000000000007276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9128.35</v>
      </c>
      <c r="D1302" s="2">
        <f>BILANCA!E298</f>
        <v>9128.35</v>
      </c>
      <c r="E1302" s="2">
        <v>0</v>
      </c>
      <c r="F1302" s="2">
        <v>0</v>
      </c>
      <c r="G1302" s="3">
        <f t="shared" si="38"/>
        <v>7996.4346000000005</v>
      </c>
      <c r="H1302" s="3">
        <f t="shared" si="41"/>
        <v>0.7000000000007276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45281.29</v>
      </c>
      <c r="E1306" s="2">
        <v>0</v>
      </c>
      <c r="F1306" s="2">
        <v>0</v>
      </c>
      <c r="G1306" s="3">
        <f t="shared" si="38"/>
        <v>26806.523679999998</v>
      </c>
      <c r="H1306" s="3">
        <f t="shared" si="41"/>
        <v>0.29000000000087311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502.43</v>
      </c>
      <c r="E1311" s="2">
        <v>0</v>
      </c>
      <c r="F1311" s="2">
        <v>0</v>
      </c>
      <c r="G1311" s="3">
        <f t="shared" si="52"/>
        <v>302.46285999999998</v>
      </c>
      <c r="H1311" s="3">
        <f t="shared" si="41"/>
        <v>0.43000000000000682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16</v>
      </c>
      <c r="E1314" s="2">
        <v>0</v>
      </c>
      <c r="F1314" s="2">
        <v>0</v>
      </c>
      <c r="G1314" s="3">
        <f t="shared" si="52"/>
        <v>9.7279999999999998</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588.44000000000005</v>
      </c>
      <c r="E1339" s="2">
        <v>0</v>
      </c>
      <c r="F1339" s="2">
        <v>0</v>
      </c>
      <c r="G1339" s="3">
        <f t="shared" si="52"/>
        <v>387.19352000000003</v>
      </c>
      <c r="H1339" s="3">
        <f t="shared" si="41"/>
        <v>0.44000000000005457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46301.599999999999</v>
      </c>
      <c r="D1340" s="2">
        <f>BILANCA!E337</f>
        <v>48398.68</v>
      </c>
      <c r="E1340" s="2">
        <v>0</v>
      </c>
      <c r="F1340" s="2">
        <v>0</v>
      </c>
      <c r="G1340" s="3">
        <f t="shared" si="52"/>
        <v>47222.656800000004</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502.43</v>
      </c>
      <c r="E1383" s="2">
        <v>0</v>
      </c>
      <c r="F1383" s="2">
        <v>0</v>
      </c>
      <c r="G1383" s="3">
        <f t="shared" si="59"/>
        <v>374.81277999999998</v>
      </c>
      <c r="H1383" s="3">
        <f t="shared" si="60"/>
        <v>0.43000000000000682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9128.35</v>
      </c>
      <c r="D1390" s="2">
        <f>BILANCA!E387</f>
        <v>9128.35</v>
      </c>
      <c r="E1390" s="2">
        <v>0</v>
      </c>
      <c r="F1390" s="2">
        <v>0</v>
      </c>
      <c r="G1390" s="3">
        <f t="shared" ref="G1390:G1399" si="61">B1390/1000*C1390+B1390/500*D1390</f>
        <v>10406.319</v>
      </c>
      <c r="H1390" s="3">
        <f t="shared" ref="H1390:H1399" si="62">ABS(C1390-ROUND(C1390,0))+ABS(D1390-ROUND(D1390,0))</f>
        <v>0.7000000000007276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685401.29</v>
      </c>
      <c r="D1510" s="2">
        <f>'RAS-funkcijski'!E114</f>
        <v>797547.17999999993</v>
      </c>
      <c r="E1510" s="2">
        <v>0</v>
      </c>
      <c r="F1510" s="2">
        <v>0</v>
      </c>
      <c r="G1510" s="3">
        <f t="shared" si="52"/>
        <v>250854.52149999997</v>
      </c>
      <c r="H1510" s="3">
        <f t="shared" si="63"/>
        <v>0.46999999997206032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672420.3</v>
      </c>
      <c r="D1511" s="2">
        <f>'RAS-funkcijski'!E115</f>
        <v>785406.36</v>
      </c>
      <c r="E1511" s="2">
        <v>0</v>
      </c>
      <c r="F1511" s="2">
        <v>0</v>
      </c>
      <c r="G1511" s="3">
        <f t="shared" si="52"/>
        <v>248998.86522000001</v>
      </c>
      <c r="H1511" s="3">
        <f t="shared" si="63"/>
        <v>0.66000000003259629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672420.3</v>
      </c>
      <c r="D1513" s="2">
        <f>'RAS-funkcijski'!E117</f>
        <v>785406.36</v>
      </c>
      <c r="E1513" s="2">
        <v>0</v>
      </c>
      <c r="F1513" s="2">
        <v>0</v>
      </c>
      <c r="G1513" s="3">
        <f t="shared" si="52"/>
        <v>253485.33126000001</v>
      </c>
      <c r="H1513" s="3">
        <f t="shared" si="63"/>
        <v>0.66000000003259629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12980.99</v>
      </c>
      <c r="D1522" s="2">
        <f>'RAS-funkcijski'!E126</f>
        <v>12140.82</v>
      </c>
      <c r="E1522" s="2">
        <v>0</v>
      </c>
      <c r="F1522" s="2">
        <v>0</v>
      </c>
      <c r="G1522" s="3">
        <f t="shared" si="52"/>
        <v>4546.0408600000001</v>
      </c>
      <c r="H1522" s="3">
        <f t="shared" si="63"/>
        <v>0.19000000000050932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685401.29</v>
      </c>
      <c r="D1537" s="14">
        <f>'RAS-funkcijski'!E141</f>
        <v>797547.17999999993</v>
      </c>
      <c r="E1537" s="14">
        <v>0</v>
      </c>
      <c r="F1537" s="14">
        <v>0</v>
      </c>
      <c r="G1537" s="15">
        <f t="shared" si="52"/>
        <v>312427.90405000001</v>
      </c>
      <c r="H1537" s="15">
        <f t="shared" si="63"/>
        <v>0.46999999997206032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46301.599999999999</v>
      </c>
      <c r="D1582" s="7"/>
      <c r="E1582" s="7">
        <v>0</v>
      </c>
      <c r="F1582" s="7">
        <v>0</v>
      </c>
      <c r="G1582" s="8">
        <f t="shared" ref="G1582:G1686" si="70">B1582/1000*C1582</f>
        <v>46.301600000000001</v>
      </c>
      <c r="H1582" s="8">
        <f t="shared" ref="H1582:H1686" si="71">ABS(C1582-ROUND(C1582,0))</f>
        <v>0.40000000000145519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757899.02</v>
      </c>
      <c r="D1583" s="2">
        <v>0</v>
      </c>
      <c r="E1583" s="2">
        <v>0</v>
      </c>
      <c r="F1583" s="2">
        <v>0</v>
      </c>
      <c r="G1583" s="3">
        <f t="shared" si="70"/>
        <v>1515.7980400000001</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749816.87</v>
      </c>
      <c r="D1585" s="2">
        <v>0</v>
      </c>
      <c r="E1585" s="2">
        <v>0</v>
      </c>
      <c r="F1585" s="2">
        <v>0</v>
      </c>
      <c r="G1585" s="3">
        <f t="shared" si="70"/>
        <v>2999.26748</v>
      </c>
      <c r="H1585" s="3">
        <f t="shared" si="71"/>
        <v>0.13000000000465661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625063.47</v>
      </c>
      <c r="D1586" s="2">
        <v>0</v>
      </c>
      <c r="E1586" s="2">
        <v>0</v>
      </c>
      <c r="F1586" s="2">
        <v>0</v>
      </c>
      <c r="G1586" s="3">
        <f t="shared" si="70"/>
        <v>3125.3173499999998</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124396.73</v>
      </c>
      <c r="D1587" s="2">
        <v>0</v>
      </c>
      <c r="E1587" s="2">
        <v>0</v>
      </c>
      <c r="F1587" s="2">
        <v>0</v>
      </c>
      <c r="G1587" s="3">
        <f t="shared" si="70"/>
        <v>746.38037999999995</v>
      </c>
      <c r="H1587" s="3">
        <f t="shared" si="71"/>
        <v>0.27000000000407454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244.17</v>
      </c>
      <c r="D1588" s="2">
        <v>0</v>
      </c>
      <c r="E1588" s="2">
        <v>0</v>
      </c>
      <c r="F1588" s="2">
        <v>0</v>
      </c>
      <c r="G1588" s="3">
        <f t="shared" si="70"/>
        <v>1.70919</v>
      </c>
      <c r="H1588" s="3">
        <f t="shared" si="71"/>
        <v>0.16999999999998749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112.5</v>
      </c>
      <c r="D1592" s="2">
        <v>0</v>
      </c>
      <c r="E1592" s="2">
        <v>0</v>
      </c>
      <c r="F1592" s="2">
        <v>0</v>
      </c>
      <c r="G1592" s="3">
        <f t="shared" si="70"/>
        <v>1.2374999999999998</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5093.18</v>
      </c>
      <c r="D1594" s="2">
        <v>0</v>
      </c>
      <c r="E1594" s="2">
        <v>0</v>
      </c>
      <c r="F1594" s="2">
        <v>0</v>
      </c>
      <c r="G1594" s="3">
        <f t="shared" si="70"/>
        <v>66.211340000000007</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2988.97</v>
      </c>
      <c r="D1601" s="2">
        <v>0</v>
      </c>
      <c r="E1601" s="2">
        <v>0</v>
      </c>
      <c r="F1601" s="2">
        <v>0</v>
      </c>
      <c r="G1601" s="3">
        <f>B1601/1000*C1601</f>
        <v>59.779399999999995</v>
      </c>
      <c r="H1601" s="3">
        <f>ABS(C1601-ROUND(C1601,0))</f>
        <v>3.0000000000200089E-2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754711.07000000007</v>
      </c>
      <c r="D1602" s="2">
        <v>0</v>
      </c>
      <c r="E1602" s="2">
        <v>0</v>
      </c>
      <c r="F1602" s="2">
        <v>0</v>
      </c>
      <c r="G1602" s="3">
        <f t="shared" si="70"/>
        <v>15848.932470000002</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747131.35</v>
      </c>
      <c r="D1604" s="2">
        <v>0</v>
      </c>
      <c r="E1604" s="2">
        <v>0</v>
      </c>
      <c r="F1604" s="2">
        <v>0</v>
      </c>
      <c r="G1604" s="3">
        <f t="shared" si="70"/>
        <v>17184.021049999999</v>
      </c>
      <c r="H1604" s="3">
        <f t="shared" si="71"/>
        <v>0.34999999997671694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624126.32999999996</v>
      </c>
      <c r="D1605" s="2">
        <v>0</v>
      </c>
      <c r="E1605" s="2">
        <v>0</v>
      </c>
      <c r="F1605" s="2">
        <v>0</v>
      </c>
      <c r="G1605" s="3">
        <f t="shared" si="70"/>
        <v>14979.031919999999</v>
      </c>
      <c r="H1605" s="3">
        <f t="shared" si="71"/>
        <v>0.32999999995809048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122657.97</v>
      </c>
      <c r="D1606" s="2">
        <v>0</v>
      </c>
      <c r="E1606" s="2">
        <v>0</v>
      </c>
      <c r="F1606" s="2">
        <v>0</v>
      </c>
      <c r="G1606" s="3">
        <f t="shared" si="70"/>
        <v>3066.4492500000001</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234.55</v>
      </c>
      <c r="D1607" s="2">
        <v>0</v>
      </c>
      <c r="E1607" s="2">
        <v>0</v>
      </c>
      <c r="F1607" s="2">
        <v>0</v>
      </c>
      <c r="G1607" s="3">
        <f t="shared" si="70"/>
        <v>6.0983000000000001</v>
      </c>
      <c r="H1607" s="3">
        <f t="shared" si="71"/>
        <v>0.44999999999998863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112.5</v>
      </c>
      <c r="D1611" s="2">
        <v>0</v>
      </c>
      <c r="E1611" s="2">
        <v>0</v>
      </c>
      <c r="F1611" s="2">
        <v>0</v>
      </c>
      <c r="G1611" s="3">
        <f t="shared" si="70"/>
        <v>3.375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5093.18</v>
      </c>
      <c r="D1613" s="2">
        <v>0</v>
      </c>
      <c r="E1613" s="2">
        <v>0</v>
      </c>
      <c r="F1613" s="2">
        <v>0</v>
      </c>
      <c r="G1613" s="3">
        <f t="shared" si="70"/>
        <v>162.98176000000001</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2486.54</v>
      </c>
      <c r="D1620" s="2">
        <v>0</v>
      </c>
      <c r="E1620" s="2">
        <v>0</v>
      </c>
      <c r="F1620" s="2">
        <v>0</v>
      </c>
      <c r="G1620" s="3">
        <f>B1620/1000*C1620</f>
        <v>96.975059999999999</v>
      </c>
      <c r="H1620" s="3">
        <f>ABS(C1620-ROUND(C1620,0))</f>
        <v>0.46000000000003638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49489.54999999993</v>
      </c>
      <c r="D1621" s="2">
        <v>0</v>
      </c>
      <c r="E1621" s="2">
        <v>0</v>
      </c>
      <c r="F1621" s="2">
        <v>0</v>
      </c>
      <c r="G1621" s="3">
        <f t="shared" si="70"/>
        <v>1979.5819999999972</v>
      </c>
      <c r="H1621" s="3">
        <f t="shared" si="71"/>
        <v>0.45000000006984919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1090.8700000000001</v>
      </c>
      <c r="D1622" s="2">
        <v>0</v>
      </c>
      <c r="E1622" s="2">
        <v>0</v>
      </c>
      <c r="F1622" s="2">
        <v>0</v>
      </c>
      <c r="G1622" s="3">
        <f t="shared" si="70"/>
        <v>44.725670000000008</v>
      </c>
      <c r="H1622" s="3">
        <f t="shared" si="71"/>
        <v>0.12999999999988177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588.44000000000005</v>
      </c>
      <c r="D1628" s="2">
        <v>0</v>
      </c>
      <c r="E1628" s="2">
        <v>0</v>
      </c>
      <c r="F1628" s="2">
        <v>0</v>
      </c>
      <c r="G1628" s="3">
        <f t="shared" si="70"/>
        <v>27.656680000000001</v>
      </c>
      <c r="H1628" s="3">
        <f t="shared" si="71"/>
        <v>0.44000000000005457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588.44000000000005</v>
      </c>
      <c r="D1634" s="2">
        <v>0</v>
      </c>
      <c r="E1634" s="2">
        <v>0</v>
      </c>
      <c r="F1634" s="2">
        <v>0</v>
      </c>
      <c r="G1634" s="3">
        <f t="shared" si="70"/>
        <v>31.187320000000003</v>
      </c>
      <c r="H1634" s="3">
        <f t="shared" si="71"/>
        <v>0.44000000000005457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588.44000000000005</v>
      </c>
      <c r="D1635" s="2">
        <v>0</v>
      </c>
      <c r="E1635" s="2">
        <v>0</v>
      </c>
      <c r="F1635" s="2">
        <v>0</v>
      </c>
      <c r="G1635" s="3">
        <f t="shared" si="70"/>
        <v>31.775760000000002</v>
      </c>
      <c r="H1635" s="3">
        <f t="shared" si="71"/>
        <v>0.44000000000005457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502.43</v>
      </c>
      <c r="D1680" s="2">
        <v>0</v>
      </c>
      <c r="E1680" s="2">
        <v>0</v>
      </c>
      <c r="F1680" s="2">
        <v>0</v>
      </c>
      <c r="G1680" s="3">
        <f>B1680/1000*C1680</f>
        <v>49.740570000000005</v>
      </c>
      <c r="H1680" s="3">
        <f>ABS(C1680-ROUND(C1680,0))</f>
        <v>0.43000000000000682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48398.68</v>
      </c>
      <c r="D1681" s="2">
        <v>0</v>
      </c>
      <c r="E1681" s="2">
        <v>0</v>
      </c>
      <c r="F1681" s="2">
        <v>0</v>
      </c>
      <c r="G1681" s="3">
        <f t="shared" si="70"/>
        <v>4839.8680000000004</v>
      </c>
      <c r="H1681" s="3">
        <f t="shared" si="71"/>
        <v>0.31999999999970896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48398.68</v>
      </c>
      <c r="D1683" s="2">
        <v>0</v>
      </c>
      <c r="E1683" s="2">
        <v>0</v>
      </c>
      <c r="F1683" s="2">
        <v>0</v>
      </c>
      <c r="G1683" s="3">
        <f t="shared" si="70"/>
        <v>4936.66536</v>
      </c>
      <c r="H1683" s="3">
        <f t="shared" si="71"/>
        <v>0.31999999999970896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10557</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688822.31000000017</v>
      </c>
      <c r="I17" s="275">
        <f>'PR-RAS'!E6</f>
        <v>750372.83</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641893.11</v>
      </c>
      <c r="I18" s="275">
        <f>'PR-RAS'!E152</f>
        <v>792454.00000000023</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2652.6400000001349</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44521.710000000327</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290142.33000000013</v>
      </c>
      <c r="I22" s="275">
        <f>BILANCA!E7</f>
        <v>295235.51000000013</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48954.240000000005</v>
      </c>
      <c r="I23" s="275">
        <f>BILANCA!E69</f>
        <v>50249.130000000005</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46301.600000000006</v>
      </c>
      <c r="I24" s="275">
        <f>BILANCA!E177</f>
        <v>49489.55</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292794.97000000003</v>
      </c>
      <c r="I25" s="275">
        <f>BILANCA!E251</f>
        <v>295995.09000000003</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685401.29</v>
      </c>
      <c r="I30" s="275">
        <f>'RAS-funkcijski'!E114</f>
        <v>797547.17999999993</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685401.29</v>
      </c>
      <c r="I31" s="275">
        <f>'RAS-funkcijski'!E141</f>
        <v>797547.17999999993</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46301.599999999999</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49489.54999999993</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1090.8700000000001</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48398.68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2" zoomScaleNormal="100" workbookViewId="0">
      <selection activeCell="E734" sqref="E73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688822.31000000017</v>
      </c>
      <c r="E6" s="60">
        <f>E7+E43+E49+E82+E106+E125+E134+E140</f>
        <v>750372.83</v>
      </c>
      <c r="F6" s="45">
        <f t="shared" ref="F6:F132" si="0">IF(D6&lt;&gt;0,IF(E6/D6&gt;=100,"&gt;&gt;100",E6/D6*100),"-")</f>
        <v>108.93561650173609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564122.05000000005</v>
      </c>
      <c r="E49" s="60">
        <f>E50+E53+E58+E61+E64+E68+E71+E74+E77</f>
        <v>640155.26</v>
      </c>
      <c r="F49" s="45">
        <f t="shared" si="0"/>
        <v>113.47814892185121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564122.05000000005</v>
      </c>
      <c r="E68" s="60">
        <f t="shared" si="11"/>
        <v>640155.26</v>
      </c>
      <c r="F68" s="45">
        <f t="shared" si="0"/>
        <v>113.47814892185121</v>
      </c>
    </row>
    <row r="69" spans="1:6" ht="12.75" customHeight="1" x14ac:dyDescent="0.25">
      <c r="A69" s="63" t="s">
        <v>141</v>
      </c>
      <c r="B69" s="64" t="s">
        <v>142</v>
      </c>
      <c r="C69" s="247" t="s">
        <v>141</v>
      </c>
      <c r="D69" s="194">
        <v>561089.76</v>
      </c>
      <c r="E69" s="194">
        <v>637602.87</v>
      </c>
      <c r="F69" s="45">
        <f t="shared" si="0"/>
        <v>113.63651869176867</v>
      </c>
    </row>
    <row r="70" spans="1:6" ht="12" x14ac:dyDescent="0.25">
      <c r="A70" s="63" t="s">
        <v>143</v>
      </c>
      <c r="B70" s="64" t="s">
        <v>144</v>
      </c>
      <c r="C70" s="247" t="s">
        <v>143</v>
      </c>
      <c r="D70" s="194">
        <v>3032.29</v>
      </c>
      <c r="E70" s="194">
        <v>2552.39</v>
      </c>
      <c r="F70" s="45">
        <f t="shared" si="0"/>
        <v>84.173677319781419</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1.01</v>
      </c>
      <c r="E82" s="60">
        <f t="shared" si="15"/>
        <v>2</v>
      </c>
      <c r="F82" s="45">
        <f t="shared" si="0"/>
        <v>198.01980198019803</v>
      </c>
    </row>
    <row r="83" spans="1:6" ht="12.75" customHeight="1" x14ac:dyDescent="0.25">
      <c r="A83" s="63">
        <v>641</v>
      </c>
      <c r="B83" s="64" t="s">
        <v>169</v>
      </c>
      <c r="C83" s="247" t="s">
        <v>170</v>
      </c>
      <c r="D83" s="60">
        <f t="shared" ref="D83:E83" si="16">SUM(D84:D90)</f>
        <v>1.01</v>
      </c>
      <c r="E83" s="60">
        <f t="shared" si="16"/>
        <v>2</v>
      </c>
      <c r="F83" s="45">
        <f t="shared" si="0"/>
        <v>198.01980198019803</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1.01</v>
      </c>
      <c r="E85" s="194">
        <v>2</v>
      </c>
      <c r="F85" s="45">
        <f t="shared" si="0"/>
        <v>198.01980198019803</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825.93</v>
      </c>
      <c r="E106" s="60">
        <f>E107+E112+E120+E124</f>
        <v>946.13</v>
      </c>
      <c r="F106" s="45">
        <f t="shared" si="0"/>
        <v>114.55329144116331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825.93</v>
      </c>
      <c r="E112" s="60">
        <f t="shared" si="20"/>
        <v>946.13</v>
      </c>
      <c r="F112" s="45">
        <f t="shared" si="0"/>
        <v>114.55329144116331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825.93</v>
      </c>
      <c r="E117" s="194">
        <v>946.13</v>
      </c>
      <c r="F117" s="45">
        <f t="shared" si="0"/>
        <v>114.55329144116331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2152.56</v>
      </c>
      <c r="E125" s="60">
        <f t="shared" si="22"/>
        <v>775.2</v>
      </c>
      <c r="F125" s="45">
        <f t="shared" si="0"/>
        <v>36.012933437395475</v>
      </c>
    </row>
    <row r="126" spans="1:6" ht="12.75" customHeight="1" x14ac:dyDescent="0.25">
      <c r="A126" s="63">
        <v>661</v>
      </c>
      <c r="B126" s="65" t="s">
        <v>255</v>
      </c>
      <c r="C126" s="247" t="s">
        <v>256</v>
      </c>
      <c r="D126" s="60">
        <f t="shared" ref="D126:E126" si="23">SUM(D127:D128)</f>
        <v>2152.56</v>
      </c>
      <c r="E126" s="60">
        <f t="shared" si="23"/>
        <v>660</v>
      </c>
      <c r="F126" s="45">
        <f t="shared" si="0"/>
        <v>30.661166239268596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2152.56</v>
      </c>
      <c r="E128" s="194">
        <v>660</v>
      </c>
      <c r="F128" s="45">
        <f t="shared" si="0"/>
        <v>30.661166239268596</v>
      </c>
    </row>
    <row r="129" spans="1:6" ht="22.8" x14ac:dyDescent="0.25">
      <c r="A129" s="63">
        <v>663</v>
      </c>
      <c r="B129" s="182" t="s">
        <v>261</v>
      </c>
      <c r="C129" s="247" t="s">
        <v>262</v>
      </c>
      <c r="D129" s="60">
        <f t="shared" ref="D129:E129" si="24">SUM(D130:D133)</f>
        <v>0</v>
      </c>
      <c r="E129" s="60">
        <f t="shared" si="24"/>
        <v>115.2</v>
      </c>
      <c r="F129" s="45" t="str">
        <f t="shared" si="0"/>
        <v>-</v>
      </c>
    </row>
    <row r="130" spans="1:6" ht="12.75" customHeight="1" x14ac:dyDescent="0.25">
      <c r="A130" s="63">
        <v>6631</v>
      </c>
      <c r="B130" s="65" t="s">
        <v>263</v>
      </c>
      <c r="C130" s="247" t="s">
        <v>264</v>
      </c>
      <c r="D130" s="194">
        <v>0</v>
      </c>
      <c r="E130" s="194">
        <v>115.2</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121720.76</v>
      </c>
      <c r="E134" s="60">
        <f t="shared" si="25"/>
        <v>108494.24</v>
      </c>
      <c r="F134" s="45">
        <f t="shared" ref="F134:F229" si="26">IF(D134&lt;&gt;0,IF(E134/D134&gt;=100,"&gt;&gt;100",E134/D134*100),"-")</f>
        <v>89.133718849602985</v>
      </c>
    </row>
    <row r="135" spans="1:6" ht="22.8" x14ac:dyDescent="0.25">
      <c r="A135" s="63">
        <v>671</v>
      </c>
      <c r="B135" s="182" t="s">
        <v>273</v>
      </c>
      <c r="C135" s="247" t="s">
        <v>274</v>
      </c>
      <c r="D135" s="60">
        <f t="shared" ref="D135:E135" si="27">SUM(D136:D138)</f>
        <v>121720.76</v>
      </c>
      <c r="E135" s="60">
        <f t="shared" si="27"/>
        <v>108494.24</v>
      </c>
      <c r="F135" s="45">
        <f t="shared" si="26"/>
        <v>89.133718849602985</v>
      </c>
    </row>
    <row r="136" spans="1:6" ht="12.75" customHeight="1" x14ac:dyDescent="0.25">
      <c r="A136" s="63">
        <v>6711</v>
      </c>
      <c r="B136" s="65" t="s">
        <v>275</v>
      </c>
      <c r="C136" s="247" t="s">
        <v>276</v>
      </c>
      <c r="D136" s="194">
        <v>81244.87</v>
      </c>
      <c r="E136" s="194">
        <v>106044.24</v>
      </c>
      <c r="F136" s="45">
        <f t="shared" si="26"/>
        <v>130.52422879130708</v>
      </c>
    </row>
    <row r="137" spans="1:6" ht="22.8" x14ac:dyDescent="0.25">
      <c r="A137" s="63">
        <v>6712</v>
      </c>
      <c r="B137" s="182" t="s">
        <v>277</v>
      </c>
      <c r="C137" s="247" t="s">
        <v>278</v>
      </c>
      <c r="D137" s="194">
        <v>40475.89</v>
      </c>
      <c r="E137" s="194">
        <v>2450</v>
      </c>
      <c r="F137" s="45">
        <f t="shared" si="26"/>
        <v>6.0529861109910117</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641893.11</v>
      </c>
      <c r="E152" s="60">
        <f>E153+E164+E202+E221+E230+E262+E273</f>
        <v>792454.00000000023</v>
      </c>
      <c r="F152" s="45">
        <f t="shared" si="26"/>
        <v>123.45575729890608</v>
      </c>
    </row>
    <row r="153" spans="1:6" ht="12.75" customHeight="1" x14ac:dyDescent="0.25">
      <c r="A153" s="63">
        <v>31</v>
      </c>
      <c r="B153" s="64" t="s">
        <v>308</v>
      </c>
      <c r="C153" s="247" t="s">
        <v>3</v>
      </c>
      <c r="D153" s="60">
        <f t="shared" ref="D153:E153" si="30">D154+D159+D160</f>
        <v>553395.77</v>
      </c>
      <c r="E153" s="60">
        <f t="shared" si="30"/>
        <v>666164.68000000017</v>
      </c>
      <c r="F153" s="45">
        <f t="shared" si="26"/>
        <v>120.37762413688131</v>
      </c>
    </row>
    <row r="154" spans="1:6" ht="12.75" customHeight="1" x14ac:dyDescent="0.25">
      <c r="A154" s="63">
        <v>311</v>
      </c>
      <c r="B154" s="64" t="s">
        <v>309</v>
      </c>
      <c r="C154" s="247" t="s">
        <v>310</v>
      </c>
      <c r="D154" s="60">
        <f t="shared" ref="D154:E154" si="31">SUM(D155:D158)</f>
        <v>458320.69</v>
      </c>
      <c r="E154" s="60">
        <f t="shared" si="31"/>
        <v>544870.43000000005</v>
      </c>
      <c r="F154" s="45">
        <f t="shared" si="26"/>
        <v>118.88410056286136</v>
      </c>
    </row>
    <row r="155" spans="1:6" ht="12.75" customHeight="1" x14ac:dyDescent="0.25">
      <c r="A155" s="63">
        <v>3111</v>
      </c>
      <c r="B155" s="64" t="s">
        <v>311</v>
      </c>
      <c r="C155" s="247" t="s">
        <v>312</v>
      </c>
      <c r="D155" s="194">
        <v>458320.69</v>
      </c>
      <c r="E155" s="194">
        <v>544870.43000000005</v>
      </c>
      <c r="F155" s="45">
        <f t="shared" si="26"/>
        <v>118.88410056286136</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19434.080000000002</v>
      </c>
      <c r="E159" s="194">
        <v>31430.560000000001</v>
      </c>
      <c r="F159" s="45">
        <f t="shared" si="26"/>
        <v>161.7290862237883</v>
      </c>
    </row>
    <row r="160" spans="1:6" ht="12.75" customHeight="1" x14ac:dyDescent="0.25">
      <c r="A160" s="63">
        <v>313</v>
      </c>
      <c r="B160" s="65" t="s">
        <v>321</v>
      </c>
      <c r="C160" s="247" t="s">
        <v>322</v>
      </c>
      <c r="D160" s="60">
        <f t="shared" ref="D160:E160" si="32">SUM(D161:D163)</f>
        <v>75641</v>
      </c>
      <c r="E160" s="60">
        <f t="shared" si="32"/>
        <v>89863.69</v>
      </c>
      <c r="F160" s="45">
        <f t="shared" si="26"/>
        <v>118.80288467894395</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75641</v>
      </c>
      <c r="E162" s="194">
        <v>89863.69</v>
      </c>
      <c r="F162" s="45">
        <f t="shared" si="26"/>
        <v>118.80288467894395</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88261.74</v>
      </c>
      <c r="E164" s="60">
        <f>E165+E170+E178+E188+E189+E194</f>
        <v>125932.65</v>
      </c>
      <c r="F164" s="45">
        <f t="shared" si="26"/>
        <v>142.6809056789499</v>
      </c>
    </row>
    <row r="165" spans="1:6" ht="12.75" customHeight="1" x14ac:dyDescent="0.25">
      <c r="A165" s="63">
        <v>321</v>
      </c>
      <c r="B165" s="64" t="s">
        <v>331</v>
      </c>
      <c r="C165" s="247" t="s">
        <v>332</v>
      </c>
      <c r="D165" s="60">
        <f t="shared" ref="D165:E165" si="33">SUM(D166:D169)</f>
        <v>22945.75</v>
      </c>
      <c r="E165" s="60">
        <f t="shared" si="33"/>
        <v>26844.269999999997</v>
      </c>
      <c r="F165" s="45">
        <f t="shared" si="26"/>
        <v>116.99016157676256</v>
      </c>
    </row>
    <row r="166" spans="1:6" ht="12.75" customHeight="1" x14ac:dyDescent="0.25">
      <c r="A166" s="63">
        <v>3211</v>
      </c>
      <c r="B166" s="64" t="s">
        <v>333</v>
      </c>
      <c r="C166" s="247" t="s">
        <v>334</v>
      </c>
      <c r="D166" s="194">
        <v>2649.89</v>
      </c>
      <c r="E166" s="194">
        <v>4078.24</v>
      </c>
      <c r="F166" s="45">
        <f t="shared" si="26"/>
        <v>153.90223745136592</v>
      </c>
    </row>
    <row r="167" spans="1:6" ht="12.75" customHeight="1" x14ac:dyDescent="0.25">
      <c r="A167" s="63">
        <v>3212</v>
      </c>
      <c r="B167" s="64" t="s">
        <v>335</v>
      </c>
      <c r="C167" s="247" t="s">
        <v>336</v>
      </c>
      <c r="D167" s="194">
        <v>20295.86</v>
      </c>
      <c r="E167" s="194">
        <v>22631.03</v>
      </c>
      <c r="F167" s="45">
        <f t="shared" si="26"/>
        <v>111.50564696445483</v>
      </c>
    </row>
    <row r="168" spans="1:6" ht="12.75" customHeight="1" x14ac:dyDescent="0.25">
      <c r="A168" s="63">
        <v>3213</v>
      </c>
      <c r="B168" s="64" t="s">
        <v>337</v>
      </c>
      <c r="C168" s="247" t="s">
        <v>338</v>
      </c>
      <c r="D168" s="194">
        <v>0</v>
      </c>
      <c r="E168" s="194">
        <v>135</v>
      </c>
      <c r="F168" s="45" t="str">
        <f t="shared" si="26"/>
        <v>-</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46953.58</v>
      </c>
      <c r="E170" s="60">
        <f t="shared" si="34"/>
        <v>49842.85</v>
      </c>
      <c r="F170" s="45">
        <f t="shared" si="26"/>
        <v>106.15346050290519</v>
      </c>
    </row>
    <row r="171" spans="1:6" ht="12.75" customHeight="1" x14ac:dyDescent="0.25">
      <c r="A171" s="63">
        <v>3221</v>
      </c>
      <c r="B171" s="64" t="s">
        <v>343</v>
      </c>
      <c r="C171" s="247" t="s">
        <v>344</v>
      </c>
      <c r="D171" s="194">
        <v>6379.07</v>
      </c>
      <c r="E171" s="194">
        <v>8758.83</v>
      </c>
      <c r="F171" s="45">
        <f t="shared" si="26"/>
        <v>137.305751465339</v>
      </c>
    </row>
    <row r="172" spans="1:6" ht="12.75" customHeight="1" x14ac:dyDescent="0.25">
      <c r="A172" s="63">
        <v>3222</v>
      </c>
      <c r="B172" s="64" t="s">
        <v>345</v>
      </c>
      <c r="C172" s="247" t="s">
        <v>346</v>
      </c>
      <c r="D172" s="194">
        <v>13177.76</v>
      </c>
      <c r="E172" s="194">
        <v>11786.52</v>
      </c>
      <c r="F172" s="45">
        <f t="shared" si="26"/>
        <v>89.442515268148753</v>
      </c>
    </row>
    <row r="173" spans="1:6" ht="12.75" customHeight="1" x14ac:dyDescent="0.25">
      <c r="A173" s="63">
        <v>3223</v>
      </c>
      <c r="B173" s="65" t="s">
        <v>347</v>
      </c>
      <c r="C173" s="247" t="s">
        <v>348</v>
      </c>
      <c r="D173" s="194">
        <v>25836.06</v>
      </c>
      <c r="E173" s="194">
        <v>28216.86</v>
      </c>
      <c r="F173" s="45">
        <f t="shared" si="26"/>
        <v>109.21502736872417</v>
      </c>
    </row>
    <row r="174" spans="1:6" ht="12.75" customHeight="1" x14ac:dyDescent="0.25">
      <c r="A174" s="63">
        <v>3224</v>
      </c>
      <c r="B174" s="65" t="s">
        <v>349</v>
      </c>
      <c r="C174" s="247" t="s">
        <v>350</v>
      </c>
      <c r="D174" s="194">
        <v>900.69</v>
      </c>
      <c r="E174" s="194">
        <v>400.64</v>
      </c>
      <c r="F174" s="45">
        <f t="shared" si="26"/>
        <v>44.481453108172616</v>
      </c>
    </row>
    <row r="175" spans="1:6" ht="12.75" customHeight="1" x14ac:dyDescent="0.25">
      <c r="A175" s="63">
        <v>3225</v>
      </c>
      <c r="B175" s="65" t="s">
        <v>351</v>
      </c>
      <c r="C175" s="247" t="s">
        <v>352</v>
      </c>
      <c r="D175" s="194">
        <v>660</v>
      </c>
      <c r="E175" s="194">
        <v>680</v>
      </c>
      <c r="F175" s="45">
        <f t="shared" si="26"/>
        <v>103.03030303030303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13410.6</v>
      </c>
      <c r="E178" s="60">
        <f t="shared" si="35"/>
        <v>44472.319999999992</v>
      </c>
      <c r="F178" s="45">
        <f t="shared" si="26"/>
        <v>331.62065828523697</v>
      </c>
    </row>
    <row r="179" spans="1:6" ht="12.75" customHeight="1" x14ac:dyDescent="0.25">
      <c r="A179" s="63">
        <v>3231</v>
      </c>
      <c r="B179" s="65" t="s">
        <v>359</v>
      </c>
      <c r="C179" s="247" t="s">
        <v>360</v>
      </c>
      <c r="D179" s="194">
        <v>1123.92</v>
      </c>
      <c r="E179" s="194">
        <v>789.93</v>
      </c>
      <c r="F179" s="45">
        <f t="shared" si="26"/>
        <v>70.283472133247898</v>
      </c>
    </row>
    <row r="180" spans="1:6" ht="12.75" customHeight="1" x14ac:dyDescent="0.25">
      <c r="A180" s="63">
        <v>3232</v>
      </c>
      <c r="B180" s="65" t="s">
        <v>361</v>
      </c>
      <c r="C180" s="247" t="s">
        <v>362</v>
      </c>
      <c r="D180" s="194">
        <v>3124.39</v>
      </c>
      <c r="E180" s="194">
        <v>33558.6</v>
      </c>
      <c r="F180" s="45">
        <f t="shared" si="26"/>
        <v>1074.0848613649384</v>
      </c>
    </row>
    <row r="181" spans="1:6" ht="12.75" customHeight="1" x14ac:dyDescent="0.25">
      <c r="A181" s="63">
        <v>3233</v>
      </c>
      <c r="B181" s="65" t="s">
        <v>363</v>
      </c>
      <c r="C181" s="247" t="s">
        <v>364</v>
      </c>
      <c r="D181" s="194">
        <v>710</v>
      </c>
      <c r="E181" s="194">
        <v>1500.75</v>
      </c>
      <c r="F181" s="45">
        <f t="shared" si="26"/>
        <v>211.37323943661971</v>
      </c>
    </row>
    <row r="182" spans="1:6" ht="12.75" customHeight="1" x14ac:dyDescent="0.25">
      <c r="A182" s="63">
        <v>3234</v>
      </c>
      <c r="B182" s="65" t="s">
        <v>365</v>
      </c>
      <c r="C182" s="247" t="s">
        <v>366</v>
      </c>
      <c r="D182" s="194">
        <v>4580.5</v>
      </c>
      <c r="E182" s="194">
        <v>4471.68</v>
      </c>
      <c r="F182" s="45">
        <f t="shared" si="26"/>
        <v>97.624276825674059</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887.62</v>
      </c>
      <c r="E184" s="194">
        <v>897.21</v>
      </c>
      <c r="F184" s="45">
        <f t="shared" si="26"/>
        <v>101.0804172956896</v>
      </c>
    </row>
    <row r="185" spans="1:6" ht="12.75" customHeight="1" x14ac:dyDescent="0.25">
      <c r="A185" s="63">
        <v>3237</v>
      </c>
      <c r="B185" s="64" t="s">
        <v>371</v>
      </c>
      <c r="C185" s="247" t="s">
        <v>372</v>
      </c>
      <c r="D185" s="194">
        <v>540.41999999999996</v>
      </c>
      <c r="E185" s="194">
        <v>667.28</v>
      </c>
      <c r="F185" s="45">
        <f t="shared" si="26"/>
        <v>123.4743347766552</v>
      </c>
    </row>
    <row r="186" spans="1:6" ht="12.75" customHeight="1" x14ac:dyDescent="0.25">
      <c r="A186" s="63">
        <v>3238</v>
      </c>
      <c r="B186" s="64" t="s">
        <v>373</v>
      </c>
      <c r="C186" s="247" t="s">
        <v>374</v>
      </c>
      <c r="D186" s="194">
        <v>2131.09</v>
      </c>
      <c r="E186" s="194">
        <v>2321.09</v>
      </c>
      <c r="F186" s="45">
        <f t="shared" si="26"/>
        <v>108.91562533726872</v>
      </c>
    </row>
    <row r="187" spans="1:6" ht="12.75" customHeight="1" x14ac:dyDescent="0.25">
      <c r="A187" s="63">
        <v>3239</v>
      </c>
      <c r="B187" s="64" t="s">
        <v>375</v>
      </c>
      <c r="C187" s="247" t="s">
        <v>376</v>
      </c>
      <c r="D187" s="194">
        <v>312.66000000000003</v>
      </c>
      <c r="E187" s="194">
        <v>265.77999999999997</v>
      </c>
      <c r="F187" s="45">
        <f t="shared" si="26"/>
        <v>85.006076888633004</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4951.8099999999995</v>
      </c>
      <c r="E194" s="60">
        <f t="shared" si="36"/>
        <v>4773.21</v>
      </c>
      <c r="F194" s="45">
        <f t="shared" si="26"/>
        <v>96.393238028114979</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1791.36</v>
      </c>
      <c r="E196" s="194">
        <v>1791.36</v>
      </c>
      <c r="F196" s="45">
        <f t="shared" si="26"/>
        <v>100</v>
      </c>
    </row>
    <row r="197" spans="1:6" ht="12.75" customHeight="1" x14ac:dyDescent="0.25">
      <c r="A197" s="63">
        <v>3293</v>
      </c>
      <c r="B197" s="64" t="s">
        <v>395</v>
      </c>
      <c r="C197" s="247" t="s">
        <v>396</v>
      </c>
      <c r="D197" s="194">
        <v>697</v>
      </c>
      <c r="E197" s="194"/>
      <c r="F197" s="45">
        <f t="shared" si="26"/>
        <v>0</v>
      </c>
    </row>
    <row r="198" spans="1:6" ht="12.75" customHeight="1" x14ac:dyDescent="0.25">
      <c r="A198" s="63">
        <v>3294</v>
      </c>
      <c r="B198" s="64" t="s">
        <v>397</v>
      </c>
      <c r="C198" s="247" t="s">
        <v>398</v>
      </c>
      <c r="D198" s="194">
        <v>25</v>
      </c>
      <c r="E198" s="194">
        <v>25</v>
      </c>
      <c r="F198" s="45">
        <f t="shared" si="26"/>
        <v>100</v>
      </c>
    </row>
    <row r="199" spans="1:6" ht="12.75" customHeight="1" x14ac:dyDescent="0.25">
      <c r="A199" s="63">
        <v>3295</v>
      </c>
      <c r="B199" s="64" t="s">
        <v>399</v>
      </c>
      <c r="C199" s="247" t="s">
        <v>400</v>
      </c>
      <c r="D199" s="194">
        <v>2148.62</v>
      </c>
      <c r="E199" s="194">
        <v>2631.8</v>
      </c>
      <c r="F199" s="45">
        <f t="shared" si="26"/>
        <v>122.48792248047586</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289.83</v>
      </c>
      <c r="E201" s="194">
        <v>325.05</v>
      </c>
      <c r="F201" s="45">
        <f t="shared" si="26"/>
        <v>112.15195114377394</v>
      </c>
    </row>
    <row r="202" spans="1:6" ht="12.75" customHeight="1" x14ac:dyDescent="0.25">
      <c r="A202" s="63">
        <v>34</v>
      </c>
      <c r="B202" s="183" t="s">
        <v>405</v>
      </c>
      <c r="C202" s="247" t="s">
        <v>406</v>
      </c>
      <c r="D202" s="60">
        <f t="shared" ref="D202:E202" si="37">D203+D208+D216</f>
        <v>130.21</v>
      </c>
      <c r="E202" s="60">
        <f t="shared" si="37"/>
        <v>244.17</v>
      </c>
      <c r="F202" s="45">
        <f t="shared" si="26"/>
        <v>187.5201597419553</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130.21</v>
      </c>
      <c r="E216" s="60">
        <f t="shared" si="40"/>
        <v>244.17</v>
      </c>
      <c r="F216" s="45">
        <f t="shared" si="26"/>
        <v>187.5201597419553</v>
      </c>
    </row>
    <row r="217" spans="1:6" ht="12.75" customHeight="1" x14ac:dyDescent="0.25">
      <c r="A217" s="63">
        <v>3431</v>
      </c>
      <c r="B217" s="182" t="s">
        <v>435</v>
      </c>
      <c r="C217" s="247" t="s">
        <v>436</v>
      </c>
      <c r="D217" s="194">
        <v>130.21</v>
      </c>
      <c r="E217" s="194">
        <v>244.17</v>
      </c>
      <c r="F217" s="45">
        <f t="shared" si="26"/>
        <v>187.5201597419553</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105.39</v>
      </c>
      <c r="E273" s="60">
        <f t="shared" si="60"/>
        <v>112.5</v>
      </c>
      <c r="F273" s="45">
        <f t="shared" ref="F273:F277" si="61">IF(D273&lt;&gt;0,IF(E273/D273&gt;=100,"&gt;&gt;100",E273/D273*100),"-")</f>
        <v>106.7463706233988</v>
      </c>
    </row>
    <row r="274" spans="1:6" ht="12.75" customHeight="1" x14ac:dyDescent="0.25">
      <c r="A274" s="63">
        <v>381</v>
      </c>
      <c r="B274" s="64" t="s">
        <v>540</v>
      </c>
      <c r="C274" s="247" t="s">
        <v>541</v>
      </c>
      <c r="D274" s="60">
        <f t="shared" ref="D274:E274" si="62">SUM(D275:D277)</f>
        <v>105.39</v>
      </c>
      <c r="E274" s="60">
        <f t="shared" si="62"/>
        <v>112.5</v>
      </c>
      <c r="F274" s="45">
        <f t="shared" si="61"/>
        <v>106.7463706233988</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105.39</v>
      </c>
      <c r="E276" s="194">
        <v>112.5</v>
      </c>
      <c r="F276" s="45">
        <f t="shared" si="61"/>
        <v>106.7463706233988</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641893.11</v>
      </c>
      <c r="E299" s="60">
        <f>E152-E297+E298</f>
        <v>792454.00000000023</v>
      </c>
      <c r="F299" s="45">
        <f t="shared" si="68"/>
        <v>123.45575729890608</v>
      </c>
    </row>
    <row r="300" spans="1:6" ht="12.75" customHeight="1" x14ac:dyDescent="0.25">
      <c r="A300" s="63" t="s">
        <v>581</v>
      </c>
      <c r="B300" s="64" t="s">
        <v>592</v>
      </c>
      <c r="C300" s="247" t="s">
        <v>593</v>
      </c>
      <c r="D300" s="60">
        <f>IF(D6&gt;=D299,D6-D299,0)</f>
        <v>46929.200000000186</v>
      </c>
      <c r="E300" s="60">
        <f>IF(E6&gt;=E299,E6-E299,0)</f>
        <v>0</v>
      </c>
      <c r="F300" s="45">
        <f t="shared" si="68"/>
        <v>0</v>
      </c>
    </row>
    <row r="301" spans="1:6" ht="12.75" customHeight="1" x14ac:dyDescent="0.25">
      <c r="A301" s="63" t="s">
        <v>581</v>
      </c>
      <c r="B301" s="64" t="s">
        <v>594</v>
      </c>
      <c r="C301" s="247" t="s">
        <v>595</v>
      </c>
      <c r="D301" s="60">
        <f>IF(D299&gt;=D6,D299-D6,0)</f>
        <v>0</v>
      </c>
      <c r="E301" s="60">
        <f>IF(E299&gt;=E6,E299-E6,0)</f>
        <v>42081.170000000275</v>
      </c>
      <c r="F301" s="45" t="str">
        <f t="shared" si="68"/>
        <v>-</v>
      </c>
    </row>
    <row r="302" spans="1:6" ht="12.75" customHeight="1" x14ac:dyDescent="0.25">
      <c r="A302" s="63">
        <v>92211</v>
      </c>
      <c r="B302" s="64" t="s">
        <v>596</v>
      </c>
      <c r="C302" s="247" t="s">
        <v>597</v>
      </c>
      <c r="D302" s="194">
        <v>0</v>
      </c>
      <c r="E302" s="194">
        <v>2652.64</v>
      </c>
      <c r="F302" s="45" t="str">
        <f t="shared" si="68"/>
        <v>-</v>
      </c>
    </row>
    <row r="303" spans="1:6" ht="12.75" customHeight="1" x14ac:dyDescent="0.25">
      <c r="A303" s="63">
        <v>92221</v>
      </c>
      <c r="B303" s="64" t="s">
        <v>598</v>
      </c>
      <c r="C303" s="247" t="s">
        <v>599</v>
      </c>
      <c r="D303" s="194">
        <v>768.38</v>
      </c>
      <c r="E303" s="194">
        <v>0</v>
      </c>
      <c r="F303" s="45">
        <f t="shared" si="68"/>
        <v>0</v>
      </c>
    </row>
    <row r="304" spans="1:6" ht="12.75" customHeight="1" x14ac:dyDescent="0.25">
      <c r="A304" s="63">
        <v>96</v>
      </c>
      <c r="B304" s="220" t="s">
        <v>600</v>
      </c>
      <c r="C304" s="247" t="s">
        <v>601</v>
      </c>
      <c r="D304" s="194">
        <v>0</v>
      </c>
      <c r="E304" s="194">
        <v>45281.29</v>
      </c>
      <c r="F304" s="45" t="str">
        <f t="shared" si="68"/>
        <v>-</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43508.18</v>
      </c>
      <c r="E360" s="60">
        <f t="shared" si="86"/>
        <v>5093.18</v>
      </c>
      <c r="F360" s="45">
        <f t="shared" si="72"/>
        <v>11.706258455306566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43508.18</v>
      </c>
      <c r="E373" s="60">
        <f t="shared" si="90"/>
        <v>5093.18</v>
      </c>
      <c r="F373" s="45">
        <f t="shared" si="72"/>
        <v>11.706258455306566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2450</v>
      </c>
      <c r="F379" s="45" t="str">
        <f t="shared" si="72"/>
        <v>-</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v>2450</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40475.89</v>
      </c>
      <c r="E388" s="60">
        <f t="shared" si="93"/>
        <v>0</v>
      </c>
      <c r="F388" s="45">
        <f t="shared" si="72"/>
        <v>0</v>
      </c>
    </row>
    <row r="389" spans="1:6" ht="12.75" customHeight="1" x14ac:dyDescent="0.25">
      <c r="A389" s="63">
        <v>4231</v>
      </c>
      <c r="B389" s="64" t="s">
        <v>665</v>
      </c>
      <c r="C389" s="247" t="s">
        <v>750</v>
      </c>
      <c r="D389" s="194">
        <v>40475.89</v>
      </c>
      <c r="E389" s="194"/>
      <c r="F389" s="45">
        <f t="shared" si="72"/>
        <v>0</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3032.29</v>
      </c>
      <c r="E393" s="60">
        <f t="shared" si="94"/>
        <v>2643.18</v>
      </c>
      <c r="F393" s="45">
        <f t="shared" si="72"/>
        <v>87.16778408397613</v>
      </c>
    </row>
    <row r="394" spans="1:6" ht="12.75" customHeight="1" x14ac:dyDescent="0.25">
      <c r="A394" s="63">
        <v>4241</v>
      </c>
      <c r="B394" s="64" t="s">
        <v>756</v>
      </c>
      <c r="C394" s="247" t="s">
        <v>757</v>
      </c>
      <c r="D394" s="194">
        <v>3032.29</v>
      </c>
      <c r="E394" s="194">
        <v>2643.18</v>
      </c>
      <c r="F394" s="45">
        <f t="shared" si="72"/>
        <v>87.16778408397613</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43508.18</v>
      </c>
      <c r="E418" s="60">
        <f t="shared" si="102"/>
        <v>5093.18</v>
      </c>
      <c r="F418" s="45">
        <f t="shared" si="72"/>
        <v>11.706258455306566</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688822.31000000017</v>
      </c>
      <c r="E422" s="60">
        <f>E6+E308</f>
        <v>750372.83</v>
      </c>
      <c r="F422" s="45">
        <f t="shared" si="72"/>
        <v>108.93561650173609</v>
      </c>
    </row>
    <row r="423" spans="1:6" ht="12.75" customHeight="1" x14ac:dyDescent="0.25">
      <c r="A423" s="63" t="s">
        <v>581</v>
      </c>
      <c r="B423" s="64" t="s">
        <v>804</v>
      </c>
      <c r="C423" s="247" t="s">
        <v>805</v>
      </c>
      <c r="D423" s="60">
        <f t="shared" ref="D423:E423" si="103">D299+D360</f>
        <v>685401.29</v>
      </c>
      <c r="E423" s="60">
        <f t="shared" si="103"/>
        <v>797547.18000000028</v>
      </c>
      <c r="F423" s="45">
        <f t="shared" si="72"/>
        <v>116.36207746267885</v>
      </c>
    </row>
    <row r="424" spans="1:6" ht="12.75" customHeight="1" x14ac:dyDescent="0.25">
      <c r="A424" s="63" t="s">
        <v>581</v>
      </c>
      <c r="B424" s="64" t="s">
        <v>806</v>
      </c>
      <c r="C424" s="247" t="s">
        <v>807</v>
      </c>
      <c r="D424" s="60">
        <f t="shared" ref="D424:E424" si="104">IF(D422&gt;=D423,D422-D423,0)</f>
        <v>3421.020000000135</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47174.350000000326</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2652.64</v>
      </c>
      <c r="F426" s="45" t="str">
        <f t="shared" si="72"/>
        <v>-</v>
      </c>
    </row>
    <row r="427" spans="1:6" ht="12.75" customHeight="1" x14ac:dyDescent="0.25">
      <c r="A427" s="251" t="s">
        <v>810</v>
      </c>
      <c r="B427" s="64" t="s">
        <v>813</v>
      </c>
      <c r="C427" s="252" t="s">
        <v>814</v>
      </c>
      <c r="D427" s="60">
        <f t="shared" ref="D427:E427" si="107">IF(D303-D302+D420-D419&gt;=0,D303-D302+D420-D419,0)</f>
        <v>768.38</v>
      </c>
      <c r="E427" s="60">
        <f t="shared" si="107"/>
        <v>0</v>
      </c>
      <c r="F427" s="45">
        <f t="shared" si="72"/>
        <v>0</v>
      </c>
    </row>
    <row r="428" spans="1:6" ht="22.8" x14ac:dyDescent="0.25">
      <c r="A428" s="249" t="s">
        <v>815</v>
      </c>
      <c r="B428" s="243" t="s">
        <v>816</v>
      </c>
      <c r="C428" s="250" t="s">
        <v>817</v>
      </c>
      <c r="D428" s="81">
        <f t="shared" ref="D428:E428" si="108">D304+D421</f>
        <v>0</v>
      </c>
      <c r="E428" s="81">
        <f t="shared" si="108"/>
        <v>45281.29</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688822.31000000017</v>
      </c>
      <c r="E643" s="60">
        <f>E422+E430</f>
        <v>750372.83</v>
      </c>
      <c r="F643" s="45">
        <f t="shared" si="109"/>
        <v>108.93561650173609</v>
      </c>
    </row>
    <row r="644" spans="1:6" ht="12.75" customHeight="1" x14ac:dyDescent="0.25">
      <c r="A644" s="63" t="s">
        <v>581</v>
      </c>
      <c r="B644" s="64" t="s">
        <v>1237</v>
      </c>
      <c r="C644" s="247" t="s">
        <v>1238</v>
      </c>
      <c r="D644" s="60">
        <f>D423+D535</f>
        <v>685401.29</v>
      </c>
      <c r="E644" s="60">
        <f>E423+E535</f>
        <v>797547.18000000028</v>
      </c>
      <c r="F644" s="45">
        <f t="shared" si="109"/>
        <v>116.36207746267885</v>
      </c>
    </row>
    <row r="645" spans="1:6" ht="12.75" customHeight="1" x14ac:dyDescent="0.25">
      <c r="A645" s="63" t="s">
        <v>581</v>
      </c>
      <c r="B645" s="64" t="s">
        <v>1239</v>
      </c>
      <c r="C645" s="247" t="s">
        <v>1240</v>
      </c>
      <c r="D645" s="60">
        <f t="shared" ref="D645:E645" si="163">IF(D643&gt;=D644,D643-D644,0)</f>
        <v>3421.020000000135</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47174.350000000326</v>
      </c>
      <c r="F646" s="45" t="str">
        <f t="shared" si="109"/>
        <v>-</v>
      </c>
    </row>
    <row r="647" spans="1:6" ht="22.8" x14ac:dyDescent="0.25">
      <c r="A647" s="251" t="s">
        <v>1243</v>
      </c>
      <c r="B647" s="64" t="s">
        <v>1244</v>
      </c>
      <c r="C647" s="252" t="s">
        <v>1243</v>
      </c>
      <c r="D647" s="60">
        <f>IF(D426-D427+D641-D642&gt;=0,D426-D427+D641-D642,0)</f>
        <v>0</v>
      </c>
      <c r="E647" s="60">
        <f>IF(E426-E427+E641-E642&gt;=0,E426-E427+E641-E642,0)</f>
        <v>2652.64</v>
      </c>
      <c r="F647" s="45" t="str">
        <f t="shared" si="109"/>
        <v>-</v>
      </c>
    </row>
    <row r="648" spans="1:6" ht="22.8" x14ac:dyDescent="0.25">
      <c r="A648" s="251" t="s">
        <v>1245</v>
      </c>
      <c r="B648" s="64" t="s">
        <v>1246</v>
      </c>
      <c r="C648" s="252" t="s">
        <v>1245</v>
      </c>
      <c r="D648" s="60">
        <f>IF(D427-D426+D642-D641&gt;=0,D427-D426+D642-D641,0)</f>
        <v>768.38</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2652.6400000001349</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44521.710000000327</v>
      </c>
      <c r="F650" s="45" t="str">
        <f t="shared" si="109"/>
        <v>-</v>
      </c>
    </row>
    <row r="651" spans="1:6" ht="22.8" x14ac:dyDescent="0.25">
      <c r="A651" s="249" t="s">
        <v>1251</v>
      </c>
      <c r="B651" s="184" t="s">
        <v>1252</v>
      </c>
      <c r="C651" s="250" t="s">
        <v>1251</v>
      </c>
      <c r="D651" s="196">
        <v>45383.9</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47.01</v>
      </c>
      <c r="E653" s="194">
        <v>3570.34</v>
      </c>
      <c r="F653" s="45">
        <f t="shared" ref="F653:F740" si="167">IF(D653&lt;&gt;0,IF(E653/D653&gt;=100,"&gt;&gt;100",E653/D653*100),"-")</f>
        <v>7594.852159115082</v>
      </c>
    </row>
    <row r="654" spans="1:6" ht="12.75" customHeight="1" x14ac:dyDescent="0.25">
      <c r="A654" s="63" t="s">
        <v>1256</v>
      </c>
      <c r="B654" s="64" t="s">
        <v>1257</v>
      </c>
      <c r="C654" s="247" t="s">
        <v>1256</v>
      </c>
      <c r="D654" s="194">
        <v>137372.23000000001</v>
      </c>
      <c r="E654" s="194">
        <v>116808.58</v>
      </c>
      <c r="F654" s="45">
        <f t="shared" si="167"/>
        <v>85.030708171513254</v>
      </c>
    </row>
    <row r="655" spans="1:6" ht="12.75" customHeight="1" x14ac:dyDescent="0.25">
      <c r="A655" s="63" t="s">
        <v>1258</v>
      </c>
      <c r="B655" s="64" t="s">
        <v>1259</v>
      </c>
      <c r="C655" s="247" t="s">
        <v>1258</v>
      </c>
      <c r="D655" s="194">
        <v>133848.9</v>
      </c>
      <c r="E655" s="194">
        <v>115929.51</v>
      </c>
      <c r="F655" s="45">
        <f t="shared" si="167"/>
        <v>86.612224680217764</v>
      </c>
    </row>
    <row r="656" spans="1:6" ht="22.8" x14ac:dyDescent="0.25">
      <c r="A656" s="63">
        <v>11</v>
      </c>
      <c r="B656" s="64" t="s">
        <v>1260</v>
      </c>
      <c r="C656" s="247" t="s">
        <v>1261</v>
      </c>
      <c r="D656" s="60">
        <f t="shared" ref="D656:E656" si="168">+D653+D654-D655</f>
        <v>3570.3400000000256</v>
      </c>
      <c r="E656" s="60">
        <f t="shared" si="168"/>
        <v>4449.4100000000035</v>
      </c>
      <c r="F656" s="45">
        <f t="shared" si="167"/>
        <v>124.62146462241613</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19</v>
      </c>
      <c r="E658" s="253">
        <v>27</v>
      </c>
      <c r="F658" s="45">
        <f t="shared" si="167"/>
        <v>142.10526315789474</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19</v>
      </c>
      <c r="E660" s="253">
        <v>19</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518847.19</v>
      </c>
      <c r="E683" s="192">
        <v>586034.17000000004</v>
      </c>
      <c r="F683" s="71">
        <f t="shared" si="167"/>
        <v>112.94928088557251</v>
      </c>
    </row>
    <row r="684" spans="1:6" ht="22.8" x14ac:dyDescent="0.25">
      <c r="A684" s="70">
        <v>63613</v>
      </c>
      <c r="B684" s="182" t="s">
        <v>1317</v>
      </c>
      <c r="C684" s="278" t="s">
        <v>1318</v>
      </c>
      <c r="D684" s="192">
        <v>42242.57</v>
      </c>
      <c r="E684" s="192">
        <v>51568.7</v>
      </c>
      <c r="F684" s="71">
        <f t="shared" si="167"/>
        <v>122.07756298918366</v>
      </c>
    </row>
    <row r="685" spans="1:6" ht="22.8" x14ac:dyDescent="0.25">
      <c r="A685" s="63">
        <v>63622</v>
      </c>
      <c r="B685" s="244" t="s">
        <v>1319</v>
      </c>
      <c r="C685" s="247" t="s">
        <v>1320</v>
      </c>
      <c r="D685" s="194">
        <v>3032.29</v>
      </c>
      <c r="E685" s="194">
        <v>2552.39</v>
      </c>
      <c r="F685" s="45">
        <f t="shared" si="167"/>
        <v>84.173677319781419</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825.93</v>
      </c>
      <c r="E724" s="192">
        <v>946.13</v>
      </c>
      <c r="F724" s="71">
        <f t="shared" si="167"/>
        <v>114.55329144116331</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9511.81</v>
      </c>
      <c r="F732" s="71" t="str">
        <f t="shared" si="167"/>
        <v>-</v>
      </c>
    </row>
    <row r="733" spans="1:6" ht="12.75" customHeight="1" x14ac:dyDescent="0.25">
      <c r="A733" s="70">
        <v>31215</v>
      </c>
      <c r="B733" s="65" t="s">
        <v>1395</v>
      </c>
      <c r="C733" s="278" t="s">
        <v>1396</v>
      </c>
      <c r="D733" s="192">
        <v>441.44</v>
      </c>
      <c r="E733" s="192">
        <v>441.44</v>
      </c>
      <c r="F733" s="71">
        <f t="shared" si="167"/>
        <v>100</v>
      </c>
    </row>
    <row r="734" spans="1:6" ht="12.75" customHeight="1" x14ac:dyDescent="0.25">
      <c r="A734" s="70">
        <v>32121</v>
      </c>
      <c r="B734" s="65" t="s">
        <v>1397</v>
      </c>
      <c r="C734" s="278" t="s">
        <v>1398</v>
      </c>
      <c r="D734" s="192">
        <v>20295.86</v>
      </c>
      <c r="E734" s="192">
        <v>22631.03</v>
      </c>
      <c r="F734" s="71">
        <f t="shared" si="167"/>
        <v>111.50564696445483</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887.62</v>
      </c>
      <c r="E736" s="194">
        <v>559.71</v>
      </c>
      <c r="F736" s="45">
        <f t="shared" si="167"/>
        <v>63.057389423401908</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358</v>
      </c>
      <c r="E738" s="194">
        <v>304</v>
      </c>
      <c r="F738" s="45">
        <f t="shared" si="167"/>
        <v>84.916201117318437</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Normal="100" workbookViewId="0">
      <selection activeCell="D263" sqref="D26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339096.57000000012</v>
      </c>
      <c r="E6" s="180">
        <f t="shared" si="0"/>
        <v>345484.64000000013</v>
      </c>
      <c r="F6" s="181">
        <f t="shared" ref="F6:F298" si="1">IF(D6&gt;0,IF(E6/D6&gt;=100,"&gt;&gt;100",E6/D6*100),"-")</f>
        <v>101.88384978355872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290142.33000000013</v>
      </c>
      <c r="E7" s="79">
        <f t="shared" si="2"/>
        <v>295235.51000000013</v>
      </c>
      <c r="F7" s="71">
        <f t="shared" si="1"/>
        <v>101.75540742365996</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290142.33000000013</v>
      </c>
      <c r="E12" s="79">
        <f t="shared" si="3"/>
        <v>295235.51000000013</v>
      </c>
      <c r="F12" s="71">
        <f t="shared" si="1"/>
        <v>101.75540742365996</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216197.06000000006</v>
      </c>
      <c r="E13" s="79">
        <f t="shared" si="4"/>
        <v>216197.06000000006</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754512.18</v>
      </c>
      <c r="E15" s="192">
        <v>754512.18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538315.12</v>
      </c>
      <c r="E18" s="192">
        <v>538315.12</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3704.1399999999994</v>
      </c>
      <c r="E19" s="79">
        <f t="shared" si="5"/>
        <v>6154.1400000000031</v>
      </c>
      <c r="F19" s="71">
        <f t="shared" si="1"/>
        <v>166.14220844784495</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30664.41</v>
      </c>
      <c r="E20" s="192">
        <v>30664.41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0</v>
      </c>
      <c r="E22" s="192">
        <v>2450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26960.27</v>
      </c>
      <c r="E28" s="192">
        <v>26960.27</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40475.89</v>
      </c>
      <c r="E29" s="79">
        <f t="shared" si="6"/>
        <v>40475.89</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63455.41</v>
      </c>
      <c r="E30" s="192">
        <v>63455.41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22979.52</v>
      </c>
      <c r="E34" s="192">
        <v>22979.52</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29599.34</v>
      </c>
      <c r="E35" s="79">
        <f t="shared" si="7"/>
        <v>32242.52</v>
      </c>
      <c r="F35" s="71">
        <f t="shared" si="1"/>
        <v>108.92986127393381</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29599.34</v>
      </c>
      <c r="E36" s="192">
        <v>32242.52</v>
      </c>
      <c r="F36" s="71">
        <f t="shared" si="1"/>
        <v>108.92986127393381</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165.9</v>
      </c>
      <c r="E45" s="79">
        <f t="shared" si="9"/>
        <v>165.9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165.9</v>
      </c>
      <c r="E47" s="192">
        <v>165.9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48954.240000000005</v>
      </c>
      <c r="E69" s="79">
        <f>E70+E82+E88+E119+E135+E147+E165+E171</f>
        <v>50249.130000000005</v>
      </c>
      <c r="F69" s="71">
        <f t="shared" si="1"/>
        <v>102.64510285523787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3570.34</v>
      </c>
      <c r="E70" s="79">
        <f t="shared" si="12"/>
        <v>4449.41</v>
      </c>
      <c r="F70" s="71">
        <f t="shared" si="1"/>
        <v>124.62146462241689</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3570.34</v>
      </c>
      <c r="E71" s="79">
        <f t="shared" si="13"/>
        <v>4449.41</v>
      </c>
      <c r="F71" s="71">
        <f t="shared" si="1"/>
        <v>124.62146462241689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3570.34</v>
      </c>
      <c r="E73" s="192">
        <v>4449.41</v>
      </c>
      <c r="F73" s="71">
        <f t="shared" si="1"/>
        <v>124.62146462241689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0</v>
      </c>
      <c r="E82" s="79">
        <f>SUM(E83:E85)-E86+E87</f>
        <v>518.42999999999995</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v>518.42999999999995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45281.29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45281.29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45281.29</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45383.9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45383.9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339096.57000000007</v>
      </c>
      <c r="E176" s="79">
        <f>E177+E251</f>
        <v>345484.64</v>
      </c>
      <c r="F176" s="71">
        <f t="shared" si="1"/>
        <v>101.88384978355869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46301.600000000006</v>
      </c>
      <c r="E177" s="79">
        <f>E178+E197+E203+E219+E247+E248</f>
        <v>49489.55</v>
      </c>
      <c r="F177" s="71">
        <f t="shared" si="1"/>
        <v>106.88518323340877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46301.600000000006</v>
      </c>
      <c r="E178" s="79">
        <f>SUM(E179:E181)+E185+E186+SUM(E194:E196)</f>
        <v>48987.12</v>
      </c>
      <c r="F178" s="71">
        <f t="shared" si="1"/>
        <v>105.80005874527015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43847.98</v>
      </c>
      <c r="E179" s="192">
        <v>44785.120000000003</v>
      </c>
      <c r="F179" s="71">
        <f t="shared" si="1"/>
        <v>102.13724782760802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2453.62</v>
      </c>
      <c r="E180" s="192">
        <v>4192.38</v>
      </c>
      <c r="F180" s="71">
        <f t="shared" si="1"/>
        <v>170.86508913360666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9.6199999999999992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9.6199999999999992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502.43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292794.97000000003</v>
      </c>
      <c r="E251" s="79">
        <f>+E252+E255-E264+E274+E291</f>
        <v>295995.09000000003</v>
      </c>
      <c r="F251" s="71">
        <f t="shared" si="1"/>
        <v>101.09295593431813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290142.33</v>
      </c>
      <c r="E252" s="79">
        <f>E253-E254</f>
        <v>295235.51</v>
      </c>
      <c r="F252" s="71">
        <f t="shared" si="1"/>
        <v>101.75540742365996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290142.33</v>
      </c>
      <c r="E253" s="192">
        <v>295235.51</v>
      </c>
      <c r="F253" s="71">
        <f t="shared" si="1"/>
        <v>101.75540742365996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2652.64</v>
      </c>
      <c r="E255" s="79">
        <f>E256-E260</f>
        <v>-44521.71</v>
      </c>
      <c r="F255" s="71">
        <f t="shared" si="1"/>
        <v>-1678.3924693889862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2652.64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2652.64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44521.71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44521.71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45281.29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45281.29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45281.29</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9128.35</v>
      </c>
      <c r="E297" s="79">
        <f t="shared" si="42"/>
        <v>9128.35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9128.35</v>
      </c>
      <c r="E298" s="193">
        <v>9128.35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45281.29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v>502.43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16</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c r="E336" s="192">
        <v>588.44000000000005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46301.599999999999</v>
      </c>
      <c r="E337" s="192">
        <v>48398.68</v>
      </c>
      <c r="F337" s="71">
        <f t="shared" si="43"/>
        <v>104.52917393783368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502.43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9128.35</v>
      </c>
      <c r="E387" s="192">
        <v>9128.35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685401.29</v>
      </c>
      <c r="E114" s="60">
        <f t="shared" si="22"/>
        <v>797547.17999999993</v>
      </c>
      <c r="F114" s="45">
        <f t="shared" si="1"/>
        <v>116.36207746267881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672420.3</v>
      </c>
      <c r="E115" s="60">
        <f t="shared" si="23"/>
        <v>785406.36</v>
      </c>
      <c r="F115" s="45">
        <f t="shared" si="1"/>
        <v>116.8028924766251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672420.3</v>
      </c>
      <c r="E117" s="194">
        <v>785406.36</v>
      </c>
      <c r="F117" s="45">
        <f t="shared" si="1"/>
        <v>116.8028924766251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12980.99</v>
      </c>
      <c r="E126" s="194">
        <v>12140.82</v>
      </c>
      <c r="F126" s="45">
        <f t="shared" si="1"/>
        <v>93.527689336483576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685401.29</v>
      </c>
      <c r="E141" s="81">
        <f t="shared" si="28"/>
        <v>797547.17999999993</v>
      </c>
      <c r="F141" s="61">
        <f t="shared" si="1"/>
        <v>116.36207746267881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2" sqref="D10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46301.599999999999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757899.02</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749816.87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625063.47</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124396.73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244.17</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112.5</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5093.18</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2988.97</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754711.07000000007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747131.35</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624126.32999999996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122657.97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234.55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112.5</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5093.18</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2486.54</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49489.54999999993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1090.8700000000001</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588.44000000000005</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588.44000000000005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588.44000000000005</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502.43</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48398.68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48398.68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10557</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Mrkopalj</cp:lastModifiedBy>
  <cp:lastPrinted>2025-11-26T12:43:51Z</cp:lastPrinted>
  <dcterms:created xsi:type="dcterms:W3CDTF">2022-04-01T05:14:30Z</dcterms:created>
  <dcterms:modified xsi:type="dcterms:W3CDTF">2026-01-29T18:09:02Z</dcterms:modified>
</cp:coreProperties>
</file>